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Questa_cartella_di_lavoro" defaultThemeVersion="166925"/>
  <mc:AlternateContent xmlns:mc="http://schemas.openxmlformats.org/markup-compatibility/2006">
    <mc:Choice Requires="x15">
      <x15ac:absPath xmlns:x15ac="http://schemas.microsoft.com/office/spreadsheetml/2010/11/ac" url="D:\01 CICCIANO SICUREZZA\STRESS LAVORO CORRELATO\"/>
    </mc:Choice>
  </mc:AlternateContent>
  <xr:revisionPtr revIDLastSave="0" documentId="8_{E4B73C3F-73AD-449C-9EDF-A2B2817A10E7}" xr6:coauthVersionLast="47" xr6:coauthVersionMax="47" xr10:uidLastSave="{00000000-0000-0000-0000-000000000000}"/>
  <bookViews>
    <workbookView xWindow="-103" yWindow="-103" windowWidth="22149" windowHeight="13200" xr2:uid="{9BB5E1D4-CE61-4348-9124-6D732EA4FB56}"/>
  </bookViews>
  <sheets>
    <sheet name="Istruzioni" sheetId="15" r:id="rId1"/>
    <sheet name="Intestazione" sheetId="13" r:id="rId2"/>
    <sheet name="Inserimento Dati" sheetId="14" r:id="rId3"/>
    <sheet name="Griglia Dati Oggettivi" sheetId="2" r:id="rId4"/>
    <sheet name="A - Ambiente di Lavoro" sheetId="4" r:id="rId5"/>
    <sheet name="B - Contesto del lavoro" sheetId="5" r:id="rId6"/>
    <sheet name="C1 - Insegnanti" sheetId="6" r:id="rId7"/>
    <sheet name="C2 - Amministrativi" sheetId="7" r:id="rId8"/>
    <sheet name="C3 - Ausiliari" sheetId="8" r:id="rId9"/>
    <sheet name="C4 - Tecnici" sheetId="9" r:id="rId10"/>
    <sheet name="C5 - Coordinatori" sheetId="10" r:id="rId11"/>
    <sheet name="Risultati 1" sheetId="11" r:id="rId12"/>
    <sheet name="Risultati 2" sheetId="16" r:id="rId13"/>
  </sheets>
  <definedNames>
    <definedName name="_xlnm.Print_Area" localSheetId="4">'A - Ambiente di Lavoro'!$A$1:$W$70</definedName>
    <definedName name="_xlnm.Print_Area" localSheetId="5">'B - Contesto del lavoro'!$A$1:$W$77</definedName>
    <definedName name="_xlnm.Print_Area" localSheetId="6">'C1 - Insegnanti'!$A$1:$W$79</definedName>
    <definedName name="_xlnm.Print_Area" localSheetId="7">'C2 - Amministrativi'!$A$1:$W$77</definedName>
    <definedName name="_xlnm.Print_Area" localSheetId="8">'C3 - Ausiliari'!$A$1:$W$72</definedName>
    <definedName name="_xlnm.Print_Area" localSheetId="9">'C4 - Tecnici'!$A$1:$W$86</definedName>
    <definedName name="_xlnm.Print_Area" localSheetId="10">'C5 - Coordinatori'!$A$1:$W$82</definedName>
    <definedName name="_xlnm.Print_Area" localSheetId="3">'Griglia Dati Oggettivi'!$A$1:$AC$107</definedName>
    <definedName name="_xlnm.Print_Area" localSheetId="2">'Inserimento Dati'!$A$1:$E$27</definedName>
    <definedName name="_xlnm.Print_Area" localSheetId="1">Intestazione!$A$1:$E$35</definedName>
    <definedName name="_xlnm.Print_Area" localSheetId="11">'Risultati 1'!$A$1:$J$92</definedName>
    <definedName name="_xlnm.Print_Area" localSheetId="12">'Risultati 2'!$A$4:$J$95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4" l="1"/>
  <c r="Q14" i="2" s="1"/>
  <c r="AF14" i="2" s="1"/>
  <c r="B41" i="14"/>
  <c r="M14" i="2" s="1"/>
  <c r="AE14" i="2" s="1"/>
  <c r="C33" i="14"/>
  <c r="B33" i="14"/>
  <c r="U5" i="2" s="1"/>
  <c r="Q35" i="2" s="1"/>
  <c r="F50" i="14"/>
  <c r="E50" i="14" s="1"/>
  <c r="T102" i="2" s="1"/>
  <c r="AH100" i="2" s="1"/>
  <c r="F49" i="14"/>
  <c r="E49" i="14" s="1"/>
  <c r="T99" i="2" s="1"/>
  <c r="AH97" i="2" s="1"/>
  <c r="C45" i="14"/>
  <c r="Q18" i="2" s="1"/>
  <c r="AF18" i="2" s="1"/>
  <c r="C44" i="14"/>
  <c r="Q17" i="2" s="1"/>
  <c r="B45" i="14"/>
  <c r="M18" i="2" s="1"/>
  <c r="AE18" i="2" s="1"/>
  <c r="B44" i="14"/>
  <c r="M17" i="2" s="1"/>
  <c r="AE17" i="2" s="1"/>
  <c r="C43" i="14"/>
  <c r="Q16" i="2" s="1"/>
  <c r="AF16" i="2" s="1"/>
  <c r="C42" i="14"/>
  <c r="Q15" i="2" s="1"/>
  <c r="B43" i="14"/>
  <c r="M16" i="2" s="1"/>
  <c r="B42" i="14"/>
  <c r="M15" i="2" s="1"/>
  <c r="B39" i="14"/>
  <c r="M12" i="2" s="1"/>
  <c r="AE12" i="2" s="1"/>
  <c r="B40" i="14"/>
  <c r="M13" i="2" s="1"/>
  <c r="AE13" i="2" s="1"/>
  <c r="C40" i="14"/>
  <c r="Q13" i="2" s="1"/>
  <c r="AF13" i="2" s="1"/>
  <c r="C39" i="14"/>
  <c r="Q12" i="2" s="1"/>
  <c r="AF12" i="2" s="1"/>
  <c r="N35" i="2" l="1"/>
  <c r="AE15" i="2"/>
  <c r="S21" i="2"/>
  <c r="AH21" i="2" s="1"/>
  <c r="S22" i="2"/>
  <c r="AH22" i="2" s="1"/>
  <c r="D50" i="14"/>
  <c r="B50" i="14"/>
  <c r="C50" i="14"/>
  <c r="B49" i="14"/>
  <c r="C49" i="14"/>
  <c r="D49" i="14"/>
  <c r="N88" i="2"/>
  <c r="Q95" i="2"/>
  <c r="K88" i="2"/>
  <c r="Q85" i="2"/>
  <c r="K85" i="2"/>
  <c r="N92" i="2"/>
  <c r="Q81" i="2"/>
  <c r="N95" i="2"/>
  <c r="Q92" i="2"/>
  <c r="AE16" i="2"/>
  <c r="N85" i="2"/>
  <c r="K95" i="2"/>
  <c r="AF15" i="2"/>
  <c r="K70" i="2"/>
  <c r="K81" i="2"/>
  <c r="Q88" i="2"/>
  <c r="AF17" i="2"/>
  <c r="N81" i="2"/>
  <c r="K92" i="2"/>
  <c r="N70" i="2"/>
  <c r="Q73" i="2"/>
  <c r="N73" i="2"/>
  <c r="K73" i="2"/>
  <c r="Q70" i="2"/>
  <c r="N99" i="2" l="1"/>
  <c r="AF97" i="2" s="1"/>
  <c r="K21" i="2"/>
  <c r="AF21" i="2" s="1"/>
  <c r="K99" i="2"/>
  <c r="AE97" i="2" s="1"/>
  <c r="G21" i="2"/>
  <c r="AE21" i="2" s="1"/>
  <c r="N102" i="2"/>
  <c r="AF100" i="2" s="1"/>
  <c r="K22" i="2"/>
  <c r="AF22" i="2" s="1"/>
  <c r="K102" i="2"/>
  <c r="AE100" i="2" s="1"/>
  <c r="G22" i="2"/>
  <c r="AE22" i="2" s="1"/>
  <c r="Q99" i="2"/>
  <c r="AG97" i="2" s="1"/>
  <c r="O21" i="2"/>
  <c r="AG21" i="2" s="1"/>
  <c r="Q102" i="2"/>
  <c r="AG100" i="2" s="1"/>
  <c r="O22" i="2"/>
  <c r="AG22" i="2" s="1"/>
  <c r="C37" i="14"/>
  <c r="X9" i="2" s="1"/>
  <c r="AF9" i="2" s="1"/>
  <c r="B37" i="14"/>
  <c r="U9" i="2" s="1"/>
  <c r="AE9" i="2" s="1"/>
  <c r="C36" i="14"/>
  <c r="X8" i="2" s="1"/>
  <c r="B36" i="14"/>
  <c r="U8" i="2" s="1"/>
  <c r="AE8" i="2" s="1"/>
  <c r="C35" i="14"/>
  <c r="X7" i="2" s="1"/>
  <c r="AF7" i="2" s="1"/>
  <c r="B35" i="14"/>
  <c r="U7" i="2" s="1"/>
  <c r="C34" i="14"/>
  <c r="X6" i="2" s="1"/>
  <c r="B34" i="14"/>
  <c r="U6" i="2" s="1"/>
  <c r="X5" i="2"/>
  <c r="C32" i="14"/>
  <c r="X4" i="2" s="1"/>
  <c r="AF4" i="2" s="1"/>
  <c r="B32" i="14"/>
  <c r="U4" i="2" s="1"/>
  <c r="AB23" i="5"/>
  <c r="AA23" i="5"/>
  <c r="Z23" i="5"/>
  <c r="Y23" i="5"/>
  <c r="AB43" i="10"/>
  <c r="AA43" i="10"/>
  <c r="Z43" i="10"/>
  <c r="Y43" i="10"/>
  <c r="AB48" i="10"/>
  <c r="AA48" i="10"/>
  <c r="Z48" i="10"/>
  <c r="Y48" i="10"/>
  <c r="AB37" i="9"/>
  <c r="AA37" i="9"/>
  <c r="Z37" i="9"/>
  <c r="Y37" i="9"/>
  <c r="AB32" i="9"/>
  <c r="AA32" i="9"/>
  <c r="Z32" i="9"/>
  <c r="Y32" i="9"/>
  <c r="AB27" i="9"/>
  <c r="AA27" i="9"/>
  <c r="Z27" i="9"/>
  <c r="Y27" i="9"/>
  <c r="AB22" i="9"/>
  <c r="AA22" i="9"/>
  <c r="Z22" i="9"/>
  <c r="Y22" i="9"/>
  <c r="AB12" i="9"/>
  <c r="AA12" i="9"/>
  <c r="Z12" i="9"/>
  <c r="Y12" i="9"/>
  <c r="AB7" i="9"/>
  <c r="AA7" i="9"/>
  <c r="AB38" i="8"/>
  <c r="AA38" i="8"/>
  <c r="Z38" i="8"/>
  <c r="Y38" i="8"/>
  <c r="Y33" i="8"/>
  <c r="Z33" i="8"/>
  <c r="AA33" i="8"/>
  <c r="AB33" i="8"/>
  <c r="AB23" i="8"/>
  <c r="AA23" i="8"/>
  <c r="Z23" i="8"/>
  <c r="Y23" i="8"/>
  <c r="AB38" i="10"/>
  <c r="AA38" i="10"/>
  <c r="Z38" i="10"/>
  <c r="Y38" i="10"/>
  <c r="AB33" i="10"/>
  <c r="AA33" i="10"/>
  <c r="Z33" i="10"/>
  <c r="Y33" i="10"/>
  <c r="AB28" i="10"/>
  <c r="AA28" i="10"/>
  <c r="Z28" i="10"/>
  <c r="Y28" i="10"/>
  <c r="AB23" i="10"/>
  <c r="AA23" i="10"/>
  <c r="Z23" i="10"/>
  <c r="Y23" i="10"/>
  <c r="AB18" i="10"/>
  <c r="AA18" i="10"/>
  <c r="Z18" i="10"/>
  <c r="Y18" i="10"/>
  <c r="AB13" i="10"/>
  <c r="AA13" i="10"/>
  <c r="Z13" i="10"/>
  <c r="Y13" i="10"/>
  <c r="AB8" i="10"/>
  <c r="AA8" i="10"/>
  <c r="Z8" i="10"/>
  <c r="Y8" i="10"/>
  <c r="AB52" i="9"/>
  <c r="AA52" i="9"/>
  <c r="Z52" i="9"/>
  <c r="Y52" i="9"/>
  <c r="AB47" i="9"/>
  <c r="AA47" i="9"/>
  <c r="Z47" i="9"/>
  <c r="Y47" i="9"/>
  <c r="AB42" i="9"/>
  <c r="AA42" i="9"/>
  <c r="Z42" i="9"/>
  <c r="Y42" i="9"/>
  <c r="AB17" i="9"/>
  <c r="AA17" i="9"/>
  <c r="Z17" i="9"/>
  <c r="Y17" i="9"/>
  <c r="Z7" i="9"/>
  <c r="Y7" i="9"/>
  <c r="AB28" i="8"/>
  <c r="AA28" i="8"/>
  <c r="Z28" i="8"/>
  <c r="Y28" i="8"/>
  <c r="AB18" i="8"/>
  <c r="AA18" i="8"/>
  <c r="Z18" i="8"/>
  <c r="Y18" i="8"/>
  <c r="AB13" i="8"/>
  <c r="AA13" i="8"/>
  <c r="Z13" i="8"/>
  <c r="Y13" i="8"/>
  <c r="AB8" i="8"/>
  <c r="AA8" i="8"/>
  <c r="Z8" i="8"/>
  <c r="Y8" i="8"/>
  <c r="AB43" i="7"/>
  <c r="AA43" i="7"/>
  <c r="Z43" i="7"/>
  <c r="Y43" i="7"/>
  <c r="AB33" i="7"/>
  <c r="AA33" i="7"/>
  <c r="Z33" i="7"/>
  <c r="Y33" i="7"/>
  <c r="AB28" i="7"/>
  <c r="AA28" i="7"/>
  <c r="Z28" i="7"/>
  <c r="Y28" i="7"/>
  <c r="AB18" i="7"/>
  <c r="AA18" i="7"/>
  <c r="Z18" i="7"/>
  <c r="Y18" i="7"/>
  <c r="AB13" i="7"/>
  <c r="AA13" i="7"/>
  <c r="Z13" i="7"/>
  <c r="Y13" i="7"/>
  <c r="AB38" i="7"/>
  <c r="AA38" i="7"/>
  <c r="Z38" i="7"/>
  <c r="Y38" i="7"/>
  <c r="AB23" i="7"/>
  <c r="AA23" i="7"/>
  <c r="Z23" i="7"/>
  <c r="Y23" i="7"/>
  <c r="AB8" i="7"/>
  <c r="AA8" i="7"/>
  <c r="Z8" i="7"/>
  <c r="Y8" i="7"/>
  <c r="AB48" i="6"/>
  <c r="AA48" i="6"/>
  <c r="Z48" i="6"/>
  <c r="Y48" i="6"/>
  <c r="AB43" i="6"/>
  <c r="AA43" i="6"/>
  <c r="Z43" i="6"/>
  <c r="Y43" i="6"/>
  <c r="AB38" i="6"/>
  <c r="AA38" i="6"/>
  <c r="Z38" i="6"/>
  <c r="Y38" i="6"/>
  <c r="AB33" i="6"/>
  <c r="AA33" i="6"/>
  <c r="Z33" i="6"/>
  <c r="Y33" i="6"/>
  <c r="AB18" i="6"/>
  <c r="AA18" i="6"/>
  <c r="Z18" i="6"/>
  <c r="Y18" i="6"/>
  <c r="AB23" i="6"/>
  <c r="AA23" i="6"/>
  <c r="Z23" i="6"/>
  <c r="Y23" i="6"/>
  <c r="AB53" i="6"/>
  <c r="AA53" i="6"/>
  <c r="Z53" i="6"/>
  <c r="Y53" i="6"/>
  <c r="AB28" i="6"/>
  <c r="AA28" i="6"/>
  <c r="Z28" i="6"/>
  <c r="Y28" i="6"/>
  <c r="AB13" i="6"/>
  <c r="AA13" i="6"/>
  <c r="Z13" i="6"/>
  <c r="Y13" i="6"/>
  <c r="AB8" i="6"/>
  <c r="AA8" i="6"/>
  <c r="Z8" i="6"/>
  <c r="Y8" i="6"/>
  <c r="AB38" i="5"/>
  <c r="AA38" i="5"/>
  <c r="Z38" i="5"/>
  <c r="Y38" i="5"/>
  <c r="AB8" i="5"/>
  <c r="AA8" i="5"/>
  <c r="Z8" i="5"/>
  <c r="Y8" i="5"/>
  <c r="AB43" i="5"/>
  <c r="AA43" i="5"/>
  <c r="Z43" i="5"/>
  <c r="Y43" i="5"/>
  <c r="AB33" i="5"/>
  <c r="AA33" i="5"/>
  <c r="Z33" i="5"/>
  <c r="Y33" i="5"/>
  <c r="AB28" i="5"/>
  <c r="AA28" i="5"/>
  <c r="Z28" i="5"/>
  <c r="Y28" i="5"/>
  <c r="AB18" i="5"/>
  <c r="AA18" i="5"/>
  <c r="Z18" i="5"/>
  <c r="Y18" i="5"/>
  <c r="AB13" i="5"/>
  <c r="AA13" i="5"/>
  <c r="Z13" i="5"/>
  <c r="Y13" i="5"/>
  <c r="AB43" i="4"/>
  <c r="AA43" i="4"/>
  <c r="Z43" i="4"/>
  <c r="Y43" i="4"/>
  <c r="AB38" i="4"/>
  <c r="AA38" i="4"/>
  <c r="Z38" i="4"/>
  <c r="Y38" i="4"/>
  <c r="AB33" i="4"/>
  <c r="AA33" i="4"/>
  <c r="Z33" i="4"/>
  <c r="Y33" i="4"/>
  <c r="AB28" i="4"/>
  <c r="AA28" i="4"/>
  <c r="Z28" i="4"/>
  <c r="Y28" i="4"/>
  <c r="AB23" i="4"/>
  <c r="AA23" i="4"/>
  <c r="Z23" i="4"/>
  <c r="Y23" i="4"/>
  <c r="AB18" i="4"/>
  <c r="AA18" i="4"/>
  <c r="Z18" i="4"/>
  <c r="Y18" i="4"/>
  <c r="AB13" i="4"/>
  <c r="AA13" i="4"/>
  <c r="Z13" i="4"/>
  <c r="Y13" i="4"/>
  <c r="AB8" i="4"/>
  <c r="AA8" i="4"/>
  <c r="Z8" i="4"/>
  <c r="Y8" i="4"/>
  <c r="AG95" i="2"/>
  <c r="AF95" i="2"/>
  <c r="AE95" i="2"/>
  <c r="AG92" i="2"/>
  <c r="AF92" i="2"/>
  <c r="AE92" i="2"/>
  <c r="AG88" i="2"/>
  <c r="AF88" i="2"/>
  <c r="AE88" i="2"/>
  <c r="AG85" i="2"/>
  <c r="AF85" i="2"/>
  <c r="AE85" i="2"/>
  <c r="AG81" i="2"/>
  <c r="AF81" i="2"/>
  <c r="AE81" i="2"/>
  <c r="AG73" i="2"/>
  <c r="AF73" i="2"/>
  <c r="AE73" i="2"/>
  <c r="AG70" i="2"/>
  <c r="AF70" i="2"/>
  <c r="AE70" i="2"/>
  <c r="AI97" i="2" l="1"/>
  <c r="W97" i="2" s="1"/>
  <c r="AI100" i="2"/>
  <c r="AJ100" i="2" s="1"/>
  <c r="AJ97" i="2"/>
  <c r="AC37" i="9"/>
  <c r="Q35" i="9" s="1"/>
  <c r="AE35" i="9" s="1"/>
  <c r="AC27" i="9"/>
  <c r="Q25" i="9" s="1"/>
  <c r="AE25" i="9" s="1"/>
  <c r="AC12" i="9"/>
  <c r="Q10" i="9" s="1"/>
  <c r="AE10" i="9" s="1"/>
  <c r="AC28" i="5"/>
  <c r="Q26" i="5" s="1"/>
  <c r="AE26" i="5" s="1"/>
  <c r="AC48" i="10"/>
  <c r="Q46" i="10" s="1"/>
  <c r="AE46" i="10" s="1"/>
  <c r="AC23" i="5"/>
  <c r="AC8" i="5"/>
  <c r="Q6" i="5" s="1"/>
  <c r="AE6" i="5" s="1"/>
  <c r="AC28" i="4"/>
  <c r="Q26" i="4" s="1"/>
  <c r="AD26" i="4" s="1"/>
  <c r="AC38" i="4"/>
  <c r="Q36" i="4" s="1"/>
  <c r="AD36" i="4" s="1"/>
  <c r="AC13" i="4"/>
  <c r="Q11" i="4" s="1"/>
  <c r="AD11" i="4" s="1"/>
  <c r="AC43" i="10"/>
  <c r="Q41" i="10" s="1"/>
  <c r="AE41" i="10" s="1"/>
  <c r="AC33" i="4"/>
  <c r="Q31" i="4" s="1"/>
  <c r="AD31" i="4" s="1"/>
  <c r="N49" i="2"/>
  <c r="AF49" i="2" s="1"/>
  <c r="AE7" i="2"/>
  <c r="K59" i="2"/>
  <c r="AE59" i="2" s="1"/>
  <c r="AF8" i="2"/>
  <c r="K38" i="2"/>
  <c r="AE38" i="2" s="1"/>
  <c r="AF5" i="2"/>
  <c r="Q42" i="2"/>
  <c r="AG42" i="2" s="1"/>
  <c r="AE6" i="2"/>
  <c r="N28" i="2"/>
  <c r="AF28" i="2" s="1"/>
  <c r="AE4" i="2"/>
  <c r="K35" i="2"/>
  <c r="AE35" i="2" s="1"/>
  <c r="AE5" i="2"/>
  <c r="Q45" i="2"/>
  <c r="AG45" i="2" s="1"/>
  <c r="AF6" i="2"/>
  <c r="N63" i="2"/>
  <c r="AF63" i="2" s="1"/>
  <c r="K63" i="2"/>
  <c r="AE63" i="2" s="1"/>
  <c r="K56" i="2"/>
  <c r="AE56" i="2" s="1"/>
  <c r="Q56" i="2"/>
  <c r="AG56" i="2" s="1"/>
  <c r="N56" i="2"/>
  <c r="AF56" i="2" s="1"/>
  <c r="Q66" i="2"/>
  <c r="AG66" i="2" s="1"/>
  <c r="N66" i="2"/>
  <c r="AF66" i="2" s="1"/>
  <c r="K66" i="2"/>
  <c r="AE66" i="2" s="1"/>
  <c r="K31" i="2"/>
  <c r="AE31" i="2" s="1"/>
  <c r="Q31" i="2"/>
  <c r="AG31" i="2" s="1"/>
  <c r="N31" i="2"/>
  <c r="AF31" i="2" s="1"/>
  <c r="Q52" i="2"/>
  <c r="AG52" i="2" s="1"/>
  <c r="N52" i="2"/>
  <c r="AF52" i="2" s="1"/>
  <c r="K52" i="2"/>
  <c r="AE52" i="2" s="1"/>
  <c r="N42" i="2"/>
  <c r="AF42" i="2" s="1"/>
  <c r="Q49" i="2"/>
  <c r="AG49" i="2" s="1"/>
  <c r="N59" i="2"/>
  <c r="AF59" i="2" s="1"/>
  <c r="Q59" i="2"/>
  <c r="AG59" i="2" s="1"/>
  <c r="Q63" i="2"/>
  <c r="AG63" i="2" s="1"/>
  <c r="K49" i="2"/>
  <c r="AE49" i="2" s="1"/>
  <c r="K42" i="2"/>
  <c r="AE42" i="2" s="1"/>
  <c r="Q28" i="2"/>
  <c r="AG28" i="2" s="1"/>
  <c r="N38" i="2"/>
  <c r="AF38" i="2" s="1"/>
  <c r="Q38" i="2"/>
  <c r="AG38" i="2" s="1"/>
  <c r="AF35" i="2"/>
  <c r="AG35" i="2"/>
  <c r="K45" i="2"/>
  <c r="AE45" i="2" s="1"/>
  <c r="K28" i="2"/>
  <c r="AE28" i="2" s="1"/>
  <c r="N45" i="2"/>
  <c r="AF45" i="2" s="1"/>
  <c r="AC43" i="5"/>
  <c r="Q41" i="5" s="1"/>
  <c r="AE41" i="5" s="1"/>
  <c r="AC38" i="5"/>
  <c r="Q36" i="5" s="1"/>
  <c r="AE36" i="5" s="1"/>
  <c r="Q21" i="5"/>
  <c r="AE21" i="5" s="1"/>
  <c r="AC18" i="5"/>
  <c r="Q16" i="5" s="1"/>
  <c r="AE16" i="5" s="1"/>
  <c r="AC23" i="4"/>
  <c r="Q21" i="4" s="1"/>
  <c r="AD21" i="4" s="1"/>
  <c r="AC8" i="10"/>
  <c r="Q6" i="10" s="1"/>
  <c r="AE6" i="10" s="1"/>
  <c r="AC13" i="10"/>
  <c r="Q11" i="10" s="1"/>
  <c r="AE11" i="10" s="1"/>
  <c r="AC33" i="10"/>
  <c r="Q31" i="10" s="1"/>
  <c r="AE31" i="10" s="1"/>
  <c r="AC28" i="10"/>
  <c r="Q26" i="10" s="1"/>
  <c r="AE26" i="10" s="1"/>
  <c r="AC38" i="10"/>
  <c r="Q36" i="10" s="1"/>
  <c r="AC23" i="10"/>
  <c r="Q21" i="10" s="1"/>
  <c r="AE21" i="10" s="1"/>
  <c r="AC18" i="10"/>
  <c r="Q16" i="10" s="1"/>
  <c r="AE16" i="10" s="1"/>
  <c r="AC18" i="6"/>
  <c r="Q16" i="6" s="1"/>
  <c r="AE16" i="6" s="1"/>
  <c r="AC13" i="6"/>
  <c r="Q11" i="6" s="1"/>
  <c r="AE11" i="6" s="1"/>
  <c r="AC43" i="7"/>
  <c r="Q41" i="7" s="1"/>
  <c r="AF41" i="7" s="1"/>
  <c r="AC28" i="7"/>
  <c r="Q26" i="7" s="1"/>
  <c r="AF26" i="7" s="1"/>
  <c r="AC13" i="7"/>
  <c r="Q11" i="7" s="1"/>
  <c r="AF11" i="7" s="1"/>
  <c r="AC23" i="8"/>
  <c r="Q21" i="8" s="1"/>
  <c r="AG21" i="8" s="1"/>
  <c r="AC47" i="9"/>
  <c r="Q45" i="9" s="1"/>
  <c r="AE45" i="9" s="1"/>
  <c r="AC32" i="9"/>
  <c r="Q30" i="9" s="1"/>
  <c r="AE30" i="9" s="1"/>
  <c r="AC52" i="9"/>
  <c r="Q50" i="9" s="1"/>
  <c r="AE50" i="9" s="1"/>
  <c r="AC22" i="9"/>
  <c r="Q20" i="9" s="1"/>
  <c r="AE20" i="9" s="1"/>
  <c r="AC17" i="9"/>
  <c r="Q15" i="9" s="1"/>
  <c r="AE15" i="9" s="1"/>
  <c r="AC7" i="9"/>
  <c r="Q5" i="9" s="1"/>
  <c r="AE5" i="9" s="1"/>
  <c r="AC42" i="9"/>
  <c r="Q40" i="9" s="1"/>
  <c r="AE40" i="9" s="1"/>
  <c r="AC33" i="8"/>
  <c r="Q31" i="8" s="1"/>
  <c r="AG31" i="8" s="1"/>
  <c r="AC38" i="8"/>
  <c r="Q36" i="8" s="1"/>
  <c r="AG36" i="8" s="1"/>
  <c r="AC28" i="8"/>
  <c r="Q26" i="8" s="1"/>
  <c r="AG26" i="8" s="1"/>
  <c r="AC8" i="8"/>
  <c r="Q6" i="8" s="1"/>
  <c r="AG6" i="8" s="1"/>
  <c r="AC13" i="8"/>
  <c r="Q11" i="8" s="1"/>
  <c r="AG11" i="8" s="1"/>
  <c r="AC18" i="8"/>
  <c r="Q16" i="8" s="1"/>
  <c r="AG16" i="8" s="1"/>
  <c r="AC8" i="7"/>
  <c r="Q6" i="7" s="1"/>
  <c r="AF6" i="7" s="1"/>
  <c r="AC38" i="7"/>
  <c r="Q36" i="7" s="1"/>
  <c r="AF36" i="7" s="1"/>
  <c r="AC23" i="7"/>
  <c r="Q21" i="7" s="1"/>
  <c r="AF21" i="7" s="1"/>
  <c r="AC33" i="7"/>
  <c r="Q31" i="7" s="1"/>
  <c r="AF31" i="7" s="1"/>
  <c r="AC18" i="7"/>
  <c r="Q16" i="7" s="1"/>
  <c r="AF16" i="7" s="1"/>
  <c r="AC48" i="6"/>
  <c r="Q46" i="6" s="1"/>
  <c r="AE46" i="6" s="1"/>
  <c r="AC43" i="6"/>
  <c r="Q41" i="6" s="1"/>
  <c r="AE41" i="6" s="1"/>
  <c r="AC33" i="6"/>
  <c r="Q31" i="6" s="1"/>
  <c r="AE31" i="6" s="1"/>
  <c r="AC53" i="6"/>
  <c r="Q51" i="6" s="1"/>
  <c r="AE51" i="6" s="1"/>
  <c r="AC38" i="6"/>
  <c r="Q36" i="6" s="1"/>
  <c r="AE36" i="6" s="1"/>
  <c r="AC23" i="6"/>
  <c r="Q21" i="6" s="1"/>
  <c r="AE21" i="6" s="1"/>
  <c r="AC28" i="6"/>
  <c r="Q26" i="6" s="1"/>
  <c r="AE26" i="6" s="1"/>
  <c r="AC8" i="6"/>
  <c r="Q6" i="6" s="1"/>
  <c r="AE6" i="6" s="1"/>
  <c r="AC13" i="5"/>
  <c r="Q11" i="5" s="1"/>
  <c r="AE11" i="5" s="1"/>
  <c r="AC33" i="5"/>
  <c r="Q31" i="5" s="1"/>
  <c r="AE31" i="5" s="1"/>
  <c r="AC43" i="4"/>
  <c r="Q41" i="4" s="1"/>
  <c r="AD41" i="4" s="1"/>
  <c r="AC18" i="4"/>
  <c r="Q16" i="4" s="1"/>
  <c r="AD16" i="4" s="1"/>
  <c r="AC8" i="4"/>
  <c r="Q6" i="4" s="1"/>
  <c r="AD6" i="4" s="1"/>
  <c r="AH85" i="2"/>
  <c r="T83" i="2" s="1"/>
  <c r="AJ85" i="2" s="1"/>
  <c r="AH81" i="2"/>
  <c r="T79" i="2" s="1"/>
  <c r="AJ81" i="2" s="1"/>
  <c r="AH92" i="2"/>
  <c r="T90" i="2" s="1"/>
  <c r="AJ92" i="2" s="1"/>
  <c r="AH95" i="2"/>
  <c r="T93" i="2" s="1"/>
  <c r="AH88" i="2"/>
  <c r="T86" i="2" s="1"/>
  <c r="AJ88" i="2" s="1"/>
  <c r="AH70" i="2"/>
  <c r="T68" i="2" s="1"/>
  <c r="AJ70" i="2" s="1"/>
  <c r="AH73" i="2"/>
  <c r="T71" i="2" s="1"/>
  <c r="AJ73" i="2" s="1"/>
  <c r="AE36" i="10" l="1"/>
  <c r="Q52" i="10"/>
  <c r="W100" i="2"/>
  <c r="AJ95" i="2"/>
  <c r="AH56" i="2"/>
  <c r="T54" i="2" s="1"/>
  <c r="AJ56" i="2" s="1"/>
  <c r="AH52" i="2"/>
  <c r="T50" i="2" s="1"/>
  <c r="AJ52" i="2" s="1"/>
  <c r="AH59" i="2"/>
  <c r="T57" i="2" s="1"/>
  <c r="AJ59" i="2" s="1"/>
  <c r="AH31" i="2"/>
  <c r="T29" i="2" s="1"/>
  <c r="AJ31" i="2" s="1"/>
  <c r="AH42" i="2"/>
  <c r="T40" i="2" s="1"/>
  <c r="AJ42" i="2" s="1"/>
  <c r="AH63" i="2"/>
  <c r="T61" i="2" s="1"/>
  <c r="AJ63" i="2" s="1"/>
  <c r="AH49" i="2"/>
  <c r="T47" i="2" s="1"/>
  <c r="AJ49" i="2" s="1"/>
  <c r="AH66" i="2"/>
  <c r="T64" i="2" s="1"/>
  <c r="AJ66" i="2" s="1"/>
  <c r="AH38" i="2"/>
  <c r="T36" i="2" s="1"/>
  <c r="AJ38" i="2" s="1"/>
  <c r="AH35" i="2"/>
  <c r="T33" i="2" s="1"/>
  <c r="AJ35" i="2" s="1"/>
  <c r="AH28" i="2"/>
  <c r="T26" i="2" s="1"/>
  <c r="AJ28" i="2" s="1"/>
  <c r="AH45" i="2"/>
  <c r="T43" i="2" s="1"/>
  <c r="AJ45" i="2" s="1"/>
  <c r="Q47" i="5"/>
  <c r="Q42" i="8"/>
  <c r="Q56" i="9"/>
  <c r="Q47" i="7"/>
  <c r="Q57" i="6"/>
  <c r="Q47" i="4"/>
  <c r="T105" i="2" l="1"/>
  <c r="T106" i="2" s="1"/>
  <c r="Z106" i="2" s="1"/>
  <c r="D88" i="16"/>
  <c r="D67" i="16"/>
  <c r="D48" i="16"/>
  <c r="D28" i="16"/>
  <c r="D12" i="16"/>
  <c r="D11" i="16"/>
  <c r="D47" i="16"/>
  <c r="D84" i="11"/>
  <c r="D27" i="16"/>
  <c r="D63" i="11"/>
  <c r="D24" i="11"/>
  <c r="D66" i="16"/>
  <c r="D44" i="11"/>
  <c r="D8" i="11"/>
  <c r="D87" i="16"/>
  <c r="D65" i="16"/>
  <c r="D86" i="16"/>
  <c r="D46" i="16"/>
  <c r="D83" i="11"/>
  <c r="D26" i="16"/>
  <c r="D62" i="11"/>
  <c r="D10" i="16"/>
  <c r="D43" i="11"/>
  <c r="D23" i="11"/>
  <c r="D7" i="11"/>
  <c r="D25" i="11"/>
  <c r="D9" i="11"/>
  <c r="D45" i="11"/>
  <c r="D85" i="11"/>
  <c r="D64" i="11"/>
  <c r="D89" i="16" l="1"/>
  <c r="D49" i="16"/>
  <c r="C53" i="16" s="1"/>
  <c r="D68" i="16"/>
  <c r="D29" i="16"/>
  <c r="C33" i="16" s="1"/>
  <c r="D13" i="16"/>
  <c r="C94" i="16"/>
  <c r="C93" i="16"/>
  <c r="C95" i="16"/>
  <c r="C55" i="16"/>
  <c r="AJ105" i="2"/>
  <c r="X106" i="2"/>
  <c r="AB106" i="2"/>
  <c r="AE106" i="2"/>
  <c r="AJ106" i="2"/>
  <c r="C54" i="16" l="1"/>
  <c r="C34" i="16"/>
  <c r="C74" i="16"/>
  <c r="C72" i="16"/>
  <c r="C73" i="16"/>
  <c r="C35" i="16"/>
  <c r="C16" i="16"/>
  <c r="C18" i="16"/>
  <c r="C17" i="16"/>
  <c r="D81" i="11"/>
  <c r="D86" i="11" s="1"/>
  <c r="C90" i="11" s="1"/>
  <c r="D60" i="11"/>
  <c r="D65" i="11" s="1"/>
  <c r="D21" i="11"/>
  <c r="D26" i="11" s="1"/>
  <c r="C32" i="11" s="1"/>
  <c r="D5" i="11"/>
  <c r="D41" i="11"/>
  <c r="D46" i="11" s="1"/>
  <c r="C51" i="11" s="1"/>
  <c r="C91" i="11" l="1"/>
  <c r="C92" i="11"/>
  <c r="C70" i="11"/>
  <c r="C71" i="11"/>
  <c r="C69" i="11"/>
  <c r="C52" i="11"/>
  <c r="C30" i="11"/>
  <c r="C31" i="11"/>
  <c r="D10" i="11"/>
  <c r="C50" i="11"/>
  <c r="C14" i="11" l="1"/>
  <c r="C13" i="11"/>
  <c r="C15" i="11"/>
</calcChain>
</file>

<file path=xl/sharedStrings.xml><?xml version="1.0" encoding="utf-8"?>
<sst xmlns="http://schemas.openxmlformats.org/spreadsheetml/2006/main" count="1444" uniqueCount="542">
  <si>
    <t>INDICATORE</t>
  </si>
  <si>
    <t>CATEGORIA</t>
  </si>
  <si>
    <t>Situazione</t>
  </si>
  <si>
    <t>NOTE</t>
  </si>
  <si>
    <t>Nessun caso</t>
  </si>
  <si>
    <t>≤ 10% di casi (1)</t>
  </si>
  <si>
    <t>&gt; 10% di casi (1)</t>
  </si>
  <si>
    <t>Personale ATA</t>
  </si>
  <si>
    <t>≤ 10% di casi (2)</t>
  </si>
  <si>
    <t>&gt; 10% di casi (2)</t>
  </si>
  <si>
    <t>N. di esposti o segnalazioni da parte del personale, di classi o di genitori pervenuti al DS, al DSGA, al RLS o al MC</t>
  </si>
  <si>
    <t>N. di procedimenti per sanzioni disciplinari</t>
  </si>
  <si>
    <t>Il GV considererà i procedimenti avviati nel corso dell’a.s. di riferimento per l’indagine, anche se l’iter non si è ancora concluso al momento della compilazione della griglia.</t>
  </si>
  <si>
    <t>Indici infortunistici (3)</t>
  </si>
  <si>
    <t>Diminuito</t>
  </si>
  <si>
    <t>Inalterato</t>
  </si>
  <si>
    <t>Aumentato</t>
  </si>
  <si>
    <t>N°</t>
  </si>
  <si>
    <t>INSEGNANTI</t>
  </si>
  <si>
    <t>PUNTEGGIO</t>
  </si>
  <si>
    <t>Situazione Ottimale</t>
  </si>
  <si>
    <t>Situazione di Allerta</t>
  </si>
  <si>
    <t>Situazione di Allarme</t>
  </si>
  <si>
    <t>0 Punti</t>
  </si>
  <si>
    <t>3 Punti</t>
  </si>
  <si>
    <t>6 Punti</t>
  </si>
  <si>
    <t>Tabella_Dati_Formule</t>
  </si>
  <si>
    <t>2 Punti</t>
  </si>
  <si>
    <t>4 Punti</t>
  </si>
  <si>
    <t>1) Percentuale calcolata sul totale degli insegnanti della sede/plesso</t>
  </si>
  <si>
    <t>2) Percentuale calcolata sul totale del personale ATA della sede/plesso</t>
  </si>
  <si>
    <t>3) Nel caso in cui la risposta “Inalterato” corrisponda a 0, si segna la X nella casella “Diminuito”; ad esempio: la scuola ha 0 infortuni negli ultimi 3 aa.ss., si dovrebbe segnare “Inalterato” perché non ci sono variazioni, ma in questo caso “Inalterato” indica una condizione non cambiata perché non migliorabile, per cui la X va posta su “Diminuito” e non su “Inalterato”</t>
  </si>
  <si>
    <t>N. visite Dal MC (se nominato) su richiesta del lavoratore (4)</t>
  </si>
  <si>
    <t>UNICA</t>
  </si>
  <si>
    <t>Rischio Non Rilevante</t>
  </si>
  <si>
    <t>Rischio Medio</t>
  </si>
  <si>
    <t>Rischio Alto</t>
  </si>
  <si>
    <t>Griglia di raccolta dati oggettivi</t>
  </si>
  <si>
    <t>PUNTEGGIO TOTALE</t>
  </si>
  <si>
    <t>CONVERSIONE DEL PUNTEGGIO</t>
  </si>
  <si>
    <t>Medio</t>
  </si>
  <si>
    <t>Alto</t>
  </si>
  <si>
    <t>Si, ovunque e in ogni stagione</t>
  </si>
  <si>
    <t>Si, ma non ovunque e non sempre</t>
  </si>
  <si>
    <t>No, in diversi ambienti e spesso</t>
  </si>
  <si>
    <t>No, in quasi tutti gli ambienti e quasi sempre</t>
  </si>
  <si>
    <t>Il microclima dell’ambiente di lavoro è ritenuto uno degli elementi più importanti tra quelli che caratterizzano il benessere lavorativo e, specie negli ambienti promiscui e nel lavoro intellettuale, l’elemento cui senz’altro i lavoratori sono più sensibili ed attenti.</t>
  </si>
  <si>
    <t>L’illuminazione (naturale e artificiale) è adeguata alle attività da svolgere?</t>
  </si>
  <si>
    <t>Si, sempre</t>
  </si>
  <si>
    <t>Si, ma non dappertutto</t>
  </si>
  <si>
    <t>In molti ambienti no, anche di sera</t>
  </si>
  <si>
    <t>Quasi ovunque no, anche di sera</t>
  </si>
  <si>
    <t>L’illuminazione di un posto di lavoro è data dalla somma di quella naturale, proveniente dalle finestre, e di quella artificiale, sia generale (lampade a soffitto) che localizzata (lampade da tavolo, illuminazione dei punti di lavoro, ecc.). L’illuminazione troppo bassa produce affaticamento visivo, quella troppo alta (compreso il riverbero del sole sugli occhi) produce fastidio, distrazione e rischio di infortunio.</t>
  </si>
  <si>
    <t>C’è riverbero (rimbombo) nelle aule, negli altri ambienti in cui si fa lezione (palestra, laboratorio), negli uffici, in mensa?</t>
  </si>
  <si>
    <t>No, anche se gli ambienti sono vuoti</t>
  </si>
  <si>
    <t>No, ma solo negli ambienti pieni</t>
  </si>
  <si>
    <t>Si, in tutti gli ambienti, ma solo se sono vuoti</t>
  </si>
  <si>
    <t>Si, in tutti gli ambienti, anche se pieni</t>
  </si>
  <si>
    <t>Si dice riverbero (o rimbombo) il fenomeno della persistenza prolungata del suono in un ambiente chiuso, prima che questo venga totalmente assorbito. Il riverbero eccessivo è una delle caratteristiche ambientali più dannose ed irritanti per chi deve parlare, perché lo costringe ad alzare il tono della voce, e, contemporaneamente, è uno dei fattori che ostacola di più la trasmissione dei messaggi verbali.</t>
  </si>
  <si>
    <t>Le aule e gli altri ambienti sono puliti e in ordine?</t>
  </si>
  <si>
    <t>Si, ma non sempre</t>
  </si>
  <si>
    <t>Spesso no</t>
  </si>
  <si>
    <t>Quasi sempre no</t>
  </si>
  <si>
    <t>La carenza di decoro, di pulizia e di igiene delle aule e degli ambienti scolastici in genere viene vissuta con fastidio e con il timore (sebbene il più delle volte infondato) di infezioni e malattie.</t>
  </si>
  <si>
    <t>Gli spazi esterni (cortile, parco giochi, ecc.) sono sufficienti e adeguati allo scopo?</t>
  </si>
  <si>
    <t>Si</t>
  </si>
  <si>
    <t xml:space="preserve"> Non del tutto</t>
  </si>
  <si>
    <t>Decisamente no</t>
  </si>
  <si>
    <t>La sede scolastica è facilmente raggiungibile dal personale (in auto o con altri mezzi) e dotata di parcheggio?</t>
  </si>
  <si>
    <t>Si, comodamente</t>
  </si>
  <si>
    <t>Si, ma dipende dall’ora in cui si arriva</t>
  </si>
  <si>
    <t>No, soprattutto se si arriva in certe ore</t>
  </si>
  <si>
    <t>No, mai</t>
  </si>
  <si>
    <t>Le difficoltà per raggiungere rapidamente e senza intoppi il proprio luogo di lavoro, specie in auto e nelle prime ore del giorno, costituiscono un fattore stressogeno particolarmente avvertito da tutti i lavoratori; anche le difficoltà di parcheggio o la distanza tra il parcheggio e l’ingresso della scuola rappresentano fattori negativi.</t>
  </si>
  <si>
    <t>Gli ambienti sono strutturati tenendo conto dell’accessibilità per i disabili?</t>
  </si>
  <si>
    <t>AMBIENTE DI LAVORO - PUNTEGGIO PARZIALE - A</t>
  </si>
  <si>
    <t>(su 30)</t>
  </si>
  <si>
    <t>N</t>
  </si>
  <si>
    <t>BUONA</t>
  </si>
  <si>
    <t>DISCRETA</t>
  </si>
  <si>
    <t>MEDIOCRE</t>
  </si>
  <si>
    <t>NEGATIVA</t>
  </si>
  <si>
    <t>1 Punto</t>
  </si>
  <si>
    <t>Elementi di giudizio</t>
  </si>
  <si>
    <t>Valori microclimatici raggiunti nelle situazioni estreme (estate e inverno), frequenza di situazioni di disagio, concomitanza di situazioni negative (ad es. cattive situazioni microclimatiche e affollamento degli ambienti)</t>
  </si>
  <si>
    <t>SOMMA</t>
  </si>
  <si>
    <t>Valori d’illuminamento, estensione e ricorrenza delle situazioni di disagio</t>
  </si>
  <si>
    <t xml:space="preserve"> Valori del riverbero, estensione e ricorrenza delle situazioni di disagio</t>
  </si>
  <si>
    <t>Frequenza e accuratezza delle pulizie, regole per la tenuta degli ambienti e degli spazi, efficacia della raccolta differenziata</t>
  </si>
  <si>
    <t>Si, abbastanza</t>
  </si>
  <si>
    <t>Localizzazione della sede, servizi pubblici di trasporto, spazi di parcheggio, viabilità interna delle aree di pertinenza, rampe e scale d’accesso, ascensori</t>
  </si>
  <si>
    <t>A – Ambiente di lavoro</t>
  </si>
  <si>
    <t>A – AREA AMBIENTE DI LAVORO</t>
  </si>
  <si>
    <t>B – AREA CONTESTO DEL LAVORO</t>
  </si>
  <si>
    <t>Il regolamento d’istituto è conosciuto e rispettato da tutto il personale scolastico e l’utenza (alunni e famiglie)?</t>
  </si>
  <si>
    <t>Si, viene tenuto sempre presente da tutti</t>
  </si>
  <si>
    <t>Generalmente si, ma a volte qualcuno non lo applica</t>
  </si>
  <si>
    <t>No, c’è chi lo applica e chi no</t>
  </si>
  <si>
    <t>No, quasi nessuno se ne ricorda</t>
  </si>
  <si>
    <t>Una delle principali fonti di disagio lavorativo, evidenziata anche nei focus e nelle interviste effettuate sul tema, è legata alla distanza tra le regole scritte e condivise e i comportamenti reali che vengono praticati, in particolare quando l’impressione che ne trae il lavoratore è che le regole siano state scritte solo per assolvere ad un obbligo formale.</t>
  </si>
  <si>
    <t>I criteri per l’assegnazione degli insegnanti alle classi sono condivisi?</t>
  </si>
  <si>
    <t>Si, sono condivisi e, quando possibile, rispettati</t>
  </si>
  <si>
    <t>Si, sono  condivisi, ma per vari motivi non sempre rispettati</t>
  </si>
  <si>
    <t>No, sono condivisi solo in linea teorica</t>
  </si>
  <si>
    <t xml:space="preserve">No, non sono condivisi ne rispettati </t>
  </si>
  <si>
    <t>Il gruppo classe costituisce, per ogni insegnante, l’oggetto prioritario del proprio lavoro e la parte preponderante del proprio impegno, in termini sia fisici che psicologici; logico quindi che l’insegnante attribuisca a questo aspetto una particolare valenza.</t>
  </si>
  <si>
    <t>Generalmente si</t>
  </si>
  <si>
    <t>No, non è consuetudine neanche avanzarle</t>
  </si>
  <si>
    <t>Le circolari emesse dal DS sono adeguate?</t>
  </si>
  <si>
    <t>Si, sono chiare e puntuali</t>
  </si>
  <si>
    <t>Si, sono chiare, anche se a volte risultano troppo numerose</t>
  </si>
  <si>
    <t>No, a volte sono poco chiare o carenti di informazioni</t>
  </si>
  <si>
    <t>Le circolari costituiscono uno strumento informativo interno di fondamentale importanza; alla trasmissione scritta delle informazioni, delle comunicazioni e delle scelte del DS i lavoratori tendono a dare un peso maggiore.</t>
  </si>
  <si>
    <t>I ruoli e i compiti delle persone con funzioni specifiche sono definiti e noti a tutto il personale?</t>
  </si>
  <si>
    <t>Si, e l’organigramma è molto chiaro e preciso</t>
  </si>
  <si>
    <t>Si, anche se l’organigramma non è sempre chiaro e preciso</t>
  </si>
  <si>
    <t>No, l’organigramma è sintetico e i ruoli sono poco chiari</t>
  </si>
  <si>
    <t>No, non c’è alcun organigramma e ruoli e compiti sono confusi</t>
  </si>
  <si>
    <t>In un’organizzazione complessa sapere “chi fa che cosa” semplifica il lavoro, ne ottimizza l’esecuzione e agevola le relazioni ed i rapporti interpersonali; questo obiettivo può facilmente essere raggiunto predisponendo un organigramma per ruoli e compiti.</t>
  </si>
  <si>
    <t>Le istruzioni e le indicazioni per lo svolgimento del proprio lavoro sono chiare, coerenti e precise?</t>
  </si>
  <si>
    <t>Si, ognuno sa sempre cosa deve fare</t>
  </si>
  <si>
    <t xml:space="preserve">Generalmente si, ma a volte bisogna interpretarle </t>
  </si>
  <si>
    <t>No, diverse volte sono poco precise e contraddittorie</t>
  </si>
  <si>
    <t>No, sono imprecise e contraddittorie</t>
  </si>
  <si>
    <t>Gli obiettivi e le priorità del lavoro vengono condivisi?</t>
  </si>
  <si>
    <t>Si, sia all’inizio dell’anno sia periodicamente</t>
  </si>
  <si>
    <t>Si, all’inizio dell’anno, poi però a volte vengono modificati</t>
  </si>
  <si>
    <t>No, vengono condivisi all’inizio dell’anno, ma poi spesso modificati</t>
  </si>
  <si>
    <t>No, il sistema è quello di dare solo istruzioni, man mano che servono</t>
  </si>
  <si>
    <t>Si, fa tutto il possibile</t>
  </si>
  <si>
    <t xml:space="preserve">Generalmente si, giornate e orari di disponibilità formalizzati </t>
  </si>
  <si>
    <t>Generalmente no</t>
  </si>
  <si>
    <t>No, ascolta veramente poco e con fatica</t>
  </si>
  <si>
    <t>(su 33)</t>
  </si>
  <si>
    <t>Modalità di definizione, aggiornamento e diffusione del regolamento, evidenze e informazioni sul rispetto del regolamento da tutte le componenti scolastiche e dagli allievi</t>
  </si>
  <si>
    <t>Modalità di definizione, aggiornamento e diffusione dei criteri di assegnazione degli insegnanti alle classi, modalità per declinare la condivisione dei criteri (Collegio Docenti, Dipartimenti, cc.d.c./team, ecc.)</t>
  </si>
  <si>
    <t xml:space="preserve">No, spesso mancano informazioni o non sono chiare </t>
  </si>
  <si>
    <t>Numero complessivo annuo delle circolari e loro distribuzione nel tempo, modalità di diffusione, proprietà caratteristiche (formato, leggibilità, comprensibilità, ecc.), sovrapposizione o ridondanza</t>
  </si>
  <si>
    <t>Modalità di creazione, aggiornamento e diffusione dell’organigramma per ruoli e compiti</t>
  </si>
  <si>
    <t>Modalità di definizione e diffusione delle istruzioni sulle cose da fare, tempestività delle richieste (ad es. programmazione anticipata dei lavori importanti)</t>
  </si>
  <si>
    <t>NOTE DEL GV</t>
  </si>
  <si>
    <t>C1 – AREA CONTENUTO DEL LAVORO – PERSONALE INSEGNANTE</t>
  </si>
  <si>
    <t>Si, c’è coerenza e piena condivisione</t>
  </si>
  <si>
    <t>Generalmente si, ma qualche problema può nascere</t>
  </si>
  <si>
    <t>No, non sempre e i problemi emergono agli scrutini</t>
  </si>
  <si>
    <t>No, gli insegnanti si trovano spesso in totale disaccordo tra loro</t>
  </si>
  <si>
    <t>Una parte non trascurabile dei problemi e dei possibili attriti tra colleghi, all’interno dello stesso team, nascono dal fatto di possedere opinioni anche molto diversificate rispetto alla valutazione dell’apprendimento degli allievi, specie quando si giunge alla stretta finale degli scrutini; la condivisione dei criteri di valutazione dell’apprendimento e della condotta costituisce inoltre un importante punto di forza del team nei rapporti a volte conflittuali con le famiglie e con gli stessi allievi, contribuendo non poco a migliorarli.</t>
  </si>
  <si>
    <t>Generalmente si, ma qualche problema può nascere per alcune situazioni</t>
  </si>
  <si>
    <t xml:space="preserve">No, non sempre e i problemi emergono in diverse situazioni </t>
  </si>
  <si>
    <t>Il DS valuta il ruolo educativo degli insegnanti in modo coerente ed oggettivo?</t>
  </si>
  <si>
    <t xml:space="preserve">Si, con continuità </t>
  </si>
  <si>
    <t>La letteratura specifica di ambito scolastico sottolinea l’importanza del ruolo attivo del DS nel supportare le “battaglie” che, quotidianamente, gli insegnanti devono affrontare sul versante educativo, sia in classe che nel rapporto spesso difficile con le famiglie dei propri allievi; in molti casi viene evidenziato il mancato ruolo di supporto da parte del DS, quando comunque il comportamento della famiglia non è giustificato e giustificabile.</t>
  </si>
  <si>
    <t>All’interno dei cc.d.c./team c’è sostegno reciproco rispetto a situazioni didatticamente o educativamente difficili?</t>
  </si>
  <si>
    <t>Si, c’è sempre grande sintonia e aiuto reciproco</t>
  </si>
  <si>
    <t>Generalmente si, ma più facilmente sul versante didattico</t>
  </si>
  <si>
    <t>No, solo tra i colleghi che hanno simpatia reciproca</t>
  </si>
  <si>
    <t>La letteratura evidenzia come molti casi di sindrome di burn-out tra gli insegnanti abbiano origine dal senso di isolamento con cui affrontano il proprio rapporto con le classi o i singoli allievi difficili, sia sul versante della didattica, sia soprattutto sul versante educativo e relazionale</t>
  </si>
  <si>
    <t>Si, in numero adeguato</t>
  </si>
  <si>
    <t>Si, ma non tanto spesso</t>
  </si>
  <si>
    <t>No, in numero non adeguato</t>
  </si>
  <si>
    <t>Spesso gli insegnanti avvertono la sensazione di lavorare da soli e di non avere a disposizione dei momenti per il confronto; questo fattore è diventato ancora più importante da quando ha assunto un ruolo centrale la programmazione per competenze dell’intero Collegio Docenti e del c.d.c., programmazione che si fonda sulla definizione di unità di apprendimento interdisciplinari.</t>
  </si>
  <si>
    <t>Per la formazione delle classi iniziali, vengono applicati dei criteri condivisi?</t>
  </si>
  <si>
    <t>Si, condivisi e trasparenti</t>
  </si>
  <si>
    <t>Generalmente no, ci sono alcuni criteri ma spesso vengono disattesi</t>
  </si>
  <si>
    <t>No</t>
  </si>
  <si>
    <t>Sono previste attività di recupero tese a migliorare la conoscenza della lingua italiana per gli allievi stranieri?</t>
  </si>
  <si>
    <t>Si, inserite nel PTOF e coordinate da una FS</t>
  </si>
  <si>
    <t xml:space="preserve">Si, inserite nel PTOF e affidate agli insegnanti più sensibili con le competenze adeguate </t>
  </si>
  <si>
    <t>No, il PTOF non le prevede, ma ci sono diversi insegnanti che lo fanno</t>
  </si>
  <si>
    <t>Il PTOF non le prevede e se ne occupano solo gli insegnanti che hanno il problema</t>
  </si>
  <si>
    <t>Dal punto di vista dell’insegnante tenuto a fare lezione ad una classe, la presenza di un numero elevato di allievi non italiofoni costituisce un problema, seppur circoscritto al solo ambito professionale.</t>
  </si>
  <si>
    <t>Si, le informazioni sono numerose, dettagliate e distribuite nel tempo</t>
  </si>
  <si>
    <t>Si, vengono date adeguate informazioni, ma prevalentemente all’inizio dell’anno</t>
  </si>
  <si>
    <t>No, se ne accenna solo in alcune occasioni</t>
  </si>
  <si>
    <t>No, se ne accenna solo all’inizio dell’anno e poi basta</t>
  </si>
  <si>
    <t>Il DS promuove l’aggiornamento degli insegnanti?</t>
  </si>
  <si>
    <t>Si, con diverse iniziative efficaci e utili</t>
  </si>
  <si>
    <t xml:space="preserve">Si, con alcune iniziative </t>
  </si>
  <si>
    <t>No, le azioni promozionali sono poche e discontinue</t>
  </si>
  <si>
    <t>No, non vi è alcun tipo di promozione</t>
  </si>
  <si>
    <t>La crescita delle competenze professionali e la consapevolezza del proprio ruolo in relazione all’offerta formativa dell’istituto sono elementi fondamentali per costruire i necessari anticorpi che permettono agli insegnanti di affrontare con maggior serenità e determinazione il proprio lavoro in aula e nel rapporto con allievi e famiglie.</t>
  </si>
  <si>
    <t xml:space="preserve">Sono previsti incontri di programmazione tra insegnanti di classe e insegnanti di sostegno </t>
  </si>
  <si>
    <t>CONTESTO DEL LAVORO – PERSONALE INSEGNANTE - PUNTEGGIO PARZIALE - C1</t>
  </si>
  <si>
    <t>(su 42)</t>
  </si>
  <si>
    <t xml:space="preserve">  Ruolo del DS nei conflitti insegnante/famiglia o insegnante/allievo</t>
  </si>
  <si>
    <t>Si, sempre e oggettivamente</t>
  </si>
  <si>
    <t>No, saltuariamente</t>
  </si>
  <si>
    <t xml:space="preserve">No, ognuno tende a lavorare da solo e non si interessa degli altr </t>
  </si>
  <si>
    <t>Formalizzazione delle situazioni difficili, modalità di collaborazione e/o sostegno tra pari, numerosità degli interventi mediatori del DS</t>
  </si>
  <si>
    <t>Modalità di organizzazione degli incontri interdisciplinari (ad es. tra chi, con quali obiettivi, con che tempi, con che strumenti/materiali di riferimento, chi conduce, ecc.), numerosità ed efficacia degli incontri interdisciplinari, modalità di diffusione e di consultazione delle programmazioni e dei materiali (individuali, di c.d.c./team, di dipartimento)</t>
  </si>
  <si>
    <t>Modalità di definizione, aggiornamento e diffusione dei criteri di formazione delle classi iniziali, modalità per declinare la condivisione dei criteri</t>
  </si>
  <si>
    <t>Progetti o percorsi d’accoglienza e “in itinere”, verifica delle competenze linguistiche in ingresso, risorse dedicate</t>
  </si>
  <si>
    <t>Tempi e modi dell’informazione alle famiglie e agli allievi</t>
  </si>
  <si>
    <t>Le mansioni da svolgere sono ben definite e circoscritte?</t>
  </si>
  <si>
    <t>Si, ognuno ha le sue e sa bene cosa deve fare</t>
  </si>
  <si>
    <t>Generalmente si, ma a volte capitano delle cose che non si sa a chi spettano</t>
  </si>
  <si>
    <t>Spesso no, ci si deve mettere d’accordo su chi le fa</t>
  </si>
  <si>
    <t>No, ognuno fa quel che vuole</t>
  </si>
  <si>
    <t>In un’organizzazione complessa, la chiarezza del proprio ruolo e di quello che compete a ciascun lavoratore all’interno di un piccolo gruppo coeso (come tutti gli amministrativi della stessa segreteria) costituiscono fattori importanti per la qualità del lavoro.</t>
  </si>
  <si>
    <t xml:space="preserve">Il lavoro può procedere senza interruzioni? </t>
  </si>
  <si>
    <t>Si, salvo eccezioni veramente rare</t>
  </si>
  <si>
    <t>Generalmente no, spesso capita che si venga interrotti per fare altro</t>
  </si>
  <si>
    <t>No, vi sono continue interruzioni e distrazioni</t>
  </si>
  <si>
    <t>Per chiunque svolga un lavoro prevalentemente intellettuale (in questo caso il personale amministrativo), le interruzioni sono deleterie perché affaticano moltissimo la mente.</t>
  </si>
  <si>
    <t>Lo svolgimento del proprio lavoro quotidiano permette di eseguire un compito alla volta?</t>
  </si>
  <si>
    <t>Generalmente si, con qualche eccezione</t>
  </si>
  <si>
    <t>L’accavallarsi delle attività che devono essere svolte contemporaneamente induce affaticamento mentale, specie in chi svolge lavoro intellettuale.</t>
  </si>
  <si>
    <t>La quantità quotidiana di lavoro da svolgere è prevedibile?</t>
  </si>
  <si>
    <t>Si, all’inizio della giornata si sa sempre cosa si dovrà fare</t>
  </si>
  <si>
    <t>No, ci sono spesso delle emergenze che sovraccaricano di lavoro</t>
  </si>
  <si>
    <t>No, è una continua emergenza, inizi la giornata e può capitare di tutto</t>
  </si>
  <si>
    <t>La letteratura riferisce il potenziale stressogeno di situazioni consolidate in cui il carico di lavoro quotidiano è soggetto ad ampie ed imprevedibili escursioni.</t>
  </si>
  <si>
    <t xml:space="preserve">E’ programmato su obiettivi concordati </t>
  </si>
  <si>
    <t>E’ programmato in buona parte</t>
  </si>
  <si>
    <t>Non c’è programmazione né di attività né di disponibilità oraria</t>
  </si>
  <si>
    <t>C’è coerenza tra le richieste del DS e quelle del DSGA?</t>
  </si>
  <si>
    <t>No, spesso c’è contrasto, specie sulle priorità da dare a certe cose</t>
  </si>
  <si>
    <t>No, quasi mai sono coerenti, specie sui tempi e sulle priorità</t>
  </si>
  <si>
    <t>Una fonte di stress può nascere dal contrasto tra le esigenze o le consegne attribuite dal DS al singolo impiegato e quelle stabilite nel mansionario o impartite dal DSGA.</t>
  </si>
  <si>
    <t>Si, non si blocca e c’è sempre il tempo per  imparare ad usarlo</t>
  </si>
  <si>
    <t>Si, ma a volte si blocca e quello nuovo non arriva con largo anticipo</t>
  </si>
  <si>
    <t>No, spesso si blocca e quello nuovo arriva tardi</t>
  </si>
  <si>
    <t>No, si blocca spessissimo e quello nuovo arriva all’ultimo momento</t>
  </si>
  <si>
    <t>Il punto dolente del lavoro al computer non è più l’obsolescenza delle macchine (hardware), ma la difficoltà di gestire il software, vuoi perché la macchina non riesce a farlo girare (bloccandosi spesso), vuoi perché è richiesto il collegamento ad internet (spesso lentissimo), vuoi perché l’operatore non ha ancora dimestichezza con il programma.</t>
  </si>
  <si>
    <t>Il DSGA supporta il personale quando bisogna affrontare nuove procedure di lavoro o applicare una nuova normativa?</t>
  </si>
  <si>
    <t>Si, sempre, con cura e professionalità</t>
  </si>
  <si>
    <t>Si, anche se a volte un po’ frettolosamente</t>
  </si>
  <si>
    <t>Non sempre, a volte se ne disinteressa</t>
  </si>
  <si>
    <t>Quasi mai e solo se si insiste</t>
  </si>
  <si>
    <t>L’addestramento rispetto ai contenuti della propria mansione è un obbligo sancito dalla legge (D.Lgs. 81/08, art. 37); rispetto alle novità introdotte nel lavoro degli applicati di segreteria il soggetto incaricato di addestrarli non può che essere il DSGA.</t>
  </si>
  <si>
    <t>CONTESTO DEL LAVORO – PERSONALE AMMINISTRATIVO – PUNTEGGIO PARZIALE - C2</t>
  </si>
  <si>
    <t>(su 39)</t>
  </si>
  <si>
    <t>C2 – AREA CONTENUTO DEL LAVORO – PERSONALE AMMINISTRATIVO</t>
  </si>
  <si>
    <t>Organigramma dei ruoli e delle funzioni, sovrapposizioni o ridondanze</t>
  </si>
  <si>
    <t>Numero di telefonate cui rispondere, accesso diretto alle segreterie da parte dell’altro personale della scuola</t>
  </si>
  <si>
    <t>Generalmente no, più volte capita di dover fare due cose contemporaneamente</t>
  </si>
  <si>
    <t>No, capita spessissimo di dover fare più cose contemporaneamente</t>
  </si>
  <si>
    <t>Livello di sovrapposizione di cose da fare e frequenza dei momenti in cui ciò accade</t>
  </si>
  <si>
    <t>Ricorrenza e durata delle situazioni d’emergenza, che richiedono un sovraccarico di lavoro</t>
  </si>
  <si>
    <t>Coerenza della richiesta del DS al singolo amministrativo con il ruolo di quest’ultimo all’interno dell’organizzazione dell’ufficio, sovrapposizione di conferimento d’incarichi specifici tra DS e DSGA</t>
  </si>
  <si>
    <t>Qualità e velocità della connessione internet, frequenza dei guasti o blocchi della connessione, frequenza della modifica del software da utilizzare, assistenza tecnica, addestramento all’uso di nuovo software</t>
  </si>
  <si>
    <t>C3 – AREA CONTENUTO DEL LAVORO – PERSONALE AUSILIARIO</t>
  </si>
  <si>
    <t>No, c’è parecchia confusione e ognuno fa quel che vuole</t>
  </si>
  <si>
    <t>Generalmente si, ma qualche volta capita che si venga interrotti per fare altro</t>
  </si>
  <si>
    <t>Per chiunque stia svolgendo un lavoro, anche materiale, le interruzioni possono infastidire.</t>
  </si>
  <si>
    <t>L’accavallarsi delle attività che devono essere svolte contemporaneamente induce affaticamento.</t>
  </si>
  <si>
    <t>Una fonte di stress può nascere dal contrasto tra le esigenze o le consegne attribuite dal DS al singolo collaboratore e quelle stabilite nel mansionigramma o impartite dal DSGA.</t>
  </si>
  <si>
    <t>Le macchine e le attrezzature a disposizione sono di facile impiego?</t>
  </si>
  <si>
    <t>Si, generalmente non ci sono problemi</t>
  </si>
  <si>
    <t>Generalmente si, ma ci sono anche quelle molto vecchie e faticose da gestire</t>
  </si>
  <si>
    <t>Diverse volte no, alcune non hanno le istruzioni e altre sono molto vecchie</t>
  </si>
  <si>
    <t>Decisamente no, le macchine e le attrezzature creano moltissimi problemi</t>
  </si>
  <si>
    <t>I problemi possono nascere sia per l’utilizzo di macchine o attrezzature non adeguate (non ergonomiche, difettose, ecc.), sia per la necessità di operare con macchine complesse e delicate, di cui non si conoscono le modalità corrette d’uso.</t>
  </si>
  <si>
    <t>Il DSGA pianifica il lavoro equamente tra tutto il personale?</t>
  </si>
  <si>
    <t>Si, c’è molta attenzione su questo aspetto</t>
  </si>
  <si>
    <t>Non sempre, e quando succede non è ben chiaro il motivo</t>
  </si>
  <si>
    <t>Spesso no, e senza motivo plausibile</t>
  </si>
  <si>
    <t>Uno degli aspetti cui il personale ausiliario che opera nello stesso edificio dedica maggiore attenzione è l’equa ripartizione dei compiti, specie quelli pesanti e maggiormente rischiosi (pulizia straordinaria delle plafoniere o delle veneziane, deceratura dei pavimenti, spostamento di grandi quantità di arredi, ecc.)</t>
  </si>
  <si>
    <t>CONTESTO DEL LAVORO – PERSONALE AUSILIARIO – PUNTEGGIO PARZIALE - C3</t>
  </si>
  <si>
    <t>Organigramma dei ruoli, delle funzioni e delle zone di pertinenza, sovrapposizioni di più incarichi</t>
  </si>
  <si>
    <t>Frequenza e durata delle interruzioni lunghe (ad es. durante un lavoro particolare di pulizia o di manutenzione fermarsi per portare una circolare nelle classi)</t>
  </si>
  <si>
    <t>Coerenza della richiesta del DS al singolo collaboratore con i compiti abituali di quest’ultimo all’interno dell’organizzazione scolastica, sovrapposizione di conferimento d’incarichi specifici tra DS e DSGA</t>
  </si>
  <si>
    <t xml:space="preserve"> Funzionalità e vetustà delle macchine e delle attrezzature, assistenza tecnica, addestramento all’uso di nuove macchine e attrezzature</t>
  </si>
  <si>
    <t>Frequenza o ricorrenza di evidenti e ingiustificate diverse ripartizioni di incarichi o compiti tra i vari collaboratori</t>
  </si>
  <si>
    <t>C4 – AREA CONTENUTO DEL LAVORO – PERSONALE TECNICO</t>
  </si>
  <si>
    <t>TO DEL LAVORO – PERSONALE TECNICO – PUNTEGGIO PARZIALE - C4</t>
  </si>
  <si>
    <t>In un’organizzazione complessa, la chiarezza del proprio ruolo e di quello che compete a ciascun lavoratore all’interno di un piccolo gruppo coeso (come tutto il personale che opera nello stesso reparto o laboratorio) costituiscono fattori importanti per la qualità del lavoro.</t>
  </si>
  <si>
    <t>Il lavoro può procedere senza interruzioni?</t>
  </si>
  <si>
    <t>L’accavallarsi delle attività che devono essere svolte contemporaneamente induce affaticamento mentale.</t>
  </si>
  <si>
    <t>C’è coerenza tra le richieste del DS (o DSGA) e quelle del responsabile di laboratorio o degli insegnanti che utilizzano il laboratorio?</t>
  </si>
  <si>
    <t>Le macchine e le attrezzature a disposizione (anche informatiche) sono di facile impiego?</t>
  </si>
  <si>
    <t>I problemi possono nascere sia per l’utilizzo di macchine o attrezzature non adeguate (non ergonomiche, difettose, obsolete, ecc.), sia per la necessità di operare con macchine complesse e delicate, di cui non si conoscono le modalità corrette d’uso.</t>
  </si>
  <si>
    <t>Il responsabile di laboratorio supporta il personale quando bisogna affrontare nuove procedure di lavoro o utilizzare nuove macchine o attrezzature?</t>
  </si>
  <si>
    <t>L’addestramento rispetto ai contenuti della propria mansione è un obbligo sancito dalla legge (D.Lgs. 81/08, art. 37); rispetto alle novità introdotte nel lavoro dei tecnici, il soggetto incaricato di addestrarli non può che essere il responsabile di laboratorio, eventualmente in collaborazione (per i temi della sicurezza) con il Servizio di Prevenzione e Protezione dell’istituto.</t>
  </si>
  <si>
    <t>Il personale opera stabilmente sempre nello stesso laboratorio?</t>
  </si>
  <si>
    <t>Si, ma con alcune eccezioni</t>
  </si>
  <si>
    <t>No, spesso si è costretti a passare da un laboratorio all’altro</t>
  </si>
  <si>
    <t>No, ad ogni anno scolastico si cambia laboratorio</t>
  </si>
  <si>
    <t>Il fatto di modificare spesso (o addirittura ogni anno) l’attribuzione dei tecnici ai vari laboratori dell’istituto, specie se diversi per caratteristiche e tipologia delle attività didattiche da svolgervi, costituisce sia un fattore di stress per il personale tecnico, sia una notevole complicazione organizzativa, per la necessità di provvedere periodicamente alla sua formazione e al suo addestramento.</t>
  </si>
  <si>
    <t>Il DS promuove l’aggiornamento del personale tecnico in relazione agli aggiornamenti tecnologici?</t>
  </si>
  <si>
    <t xml:space="preserve">Si, con diverse iniziative </t>
  </si>
  <si>
    <t>DS (o DSGA) hanno formalizzato in un documento responsabilità/ ruoli in merito al trattamento dei dati?</t>
  </si>
  <si>
    <t>Si, ognuno sa bene cosa deve fare</t>
  </si>
  <si>
    <t>Spesso no, ci si deve mettere d’accordo</t>
  </si>
  <si>
    <t>(su 40)</t>
  </si>
  <si>
    <t>Organigramma dei ruoli, delle funzioni e delle aree o azioni di pertinenza, sovrapposizioni di più incarichi</t>
  </si>
  <si>
    <t>Frequenza e durata delle interruzioni lunghe (ad es. durante un lavoro di manutenzione o di riordino del laboratorio fermarsi perché è necessario fare un intervento d’urgenza in un altro ambiente dell’istituto)</t>
  </si>
  <si>
    <t>Ricorrenza e durata delle situazioni d’emergenza, che richiedono un sovraccarico di lavoro, pianificazione settimanale delle attività</t>
  </si>
  <si>
    <t>Coerenza della richiesta del DS (o DSGA) al singolo tecnico con i compiti abituali di quest’ultimo all’interno dell’organizzazione del laboratorio, sovrapposizione di conferimento d’incarichi specifici tra DS (o DSGA) e responsabile di laboratorio, ricorrenza di richieste diverse e contrastanti tra un insegnante e un altro</t>
  </si>
  <si>
    <t>Funzionalità e vetustà delle macchine e delle attrezzature, addestramento all’uso di nuove macchine e attrezzature, frequenza della modifica del software, addestramento all’uso di nuovo software</t>
  </si>
  <si>
    <t>Frequenza o ricorrenza degli spostamenti da un laboratorio ad un altro, corrispondenza tra titolo di studio o esperienza pregressa del tecnico e tipologia di laboratorio</t>
  </si>
  <si>
    <t>C5 – AREA CONTENUTO DEL LAVORO – COORDINATORI DI CLASSE</t>
  </si>
  <si>
    <t>CONTESTO DEL LAVORO – PERSONALE COORDINATORI DI CLASSE - PUNTEGGIO PARZIALE – C5</t>
  </si>
  <si>
    <t>Il DS sostiene il ruolo dei coordinatori?</t>
  </si>
  <si>
    <t>Si, sempre e in modo convinto</t>
  </si>
  <si>
    <t>Si, lo approva ma a volte non lo sostiene</t>
  </si>
  <si>
    <t>No, fatica a sostenerlo e tende a non interessarsene</t>
  </si>
  <si>
    <t>No, spesso lo contrasta</t>
  </si>
  <si>
    <t>Si, c’è raccordo e piena condivisione</t>
  </si>
  <si>
    <t>Generalmente si, ma qualche problema può nascere agli scrutini</t>
  </si>
  <si>
    <t>Il Consiglio di classe sostiene il coordinatore nel rapporto con le famiglie, rispetto a situazioni didatticamente o educativamente difficili?</t>
  </si>
  <si>
    <t>Si, non contrasta ma a volte non lo sostiene</t>
  </si>
  <si>
    <t>No, spesso sembra remi addirittura contro</t>
  </si>
  <si>
    <t xml:space="preserve">C’è supporto quando i coordinatori di classe (delegati) presiedono il Consiglio e gli scrutini in assenza del DS </t>
  </si>
  <si>
    <t>Si, c’è sempre aiuto reciproco</t>
  </si>
  <si>
    <t>Si, non lo contrasta ma a volte non lo sostiene</t>
  </si>
  <si>
    <t>C’è raccordo tra coordinatore ed insegnanti per la predisposizione di documenti per le commissioni d’esame?</t>
  </si>
  <si>
    <t xml:space="preserve">No, non sempre </t>
  </si>
  <si>
    <t>No, spesso in totale disaccordo tra loro</t>
  </si>
  <si>
    <t>All’interno dei cc.d.c./team c’è sostegno per le funzioni di coordinamento e verifica dell’andamento del Piano Educativo Individuale (PEI)</t>
  </si>
  <si>
    <t>All’interno dei cc.d.c./team c’è sostegno per le funzioni di coordinamento e verifica dell’andamento del Piano Didattico Personalizzato (PDP)</t>
  </si>
  <si>
    <t>All’interno del Consiglio di classe, c’è sostegno al coordinatore nel rapporto con gli studenti rispetto a situazioni difficili (didatticamente o educativamente)</t>
  </si>
  <si>
    <t xml:space="preserve">Si, sempre </t>
  </si>
  <si>
    <t>Si, non lo contrasta</t>
  </si>
  <si>
    <t>No, non sempre e i problemi emergono</t>
  </si>
  <si>
    <t>B – Contesto del lavoro</t>
  </si>
  <si>
    <t>C1 – Insegnanti – Contenuto del lavoro</t>
  </si>
  <si>
    <t>Totale</t>
  </si>
  <si>
    <t>RISULTATO</t>
  </si>
  <si>
    <t>Punteggio finale</t>
  </si>
  <si>
    <t>Livello di rischio</t>
  </si>
  <si>
    <t>Esito finale e azioni da mettere in atto</t>
  </si>
  <si>
    <t>≤ 31</t>
  </si>
  <si>
    <t>Non Rilevante</t>
  </si>
  <si>
    <t>L’analisi degli indicatori non evidenzia particolari condizioni organizzative che possano determinare la presenza di stress correlato al lavoro. Ripetere l’intera indagine (griglia + check list) ogni 2 aa.ss, effettuare eventuali interventi migliorativi nelle aree che dovessero essere comunque risultate negative.</t>
  </si>
  <si>
    <t>&gt; 63</t>
  </si>
  <si>
    <t>AREA</t>
  </si>
  <si>
    <t>RISULTATI VALUTAZIONE DEL RISCHIO SLC : INSEGNANTI</t>
  </si>
  <si>
    <t>C2 – Amministrativi – Contenuto del lavoro</t>
  </si>
  <si>
    <t>&gt; 62</t>
  </si>
  <si>
    <t>RISULTATI VALUTAZIONE DEL RISCHIO SLC : AMMINISTRATIVI</t>
  </si>
  <si>
    <t>RISULTATI VALUTAZIONE DEL RISCHIO SLC : AUSILIARI</t>
  </si>
  <si>
    <t>C3 – Ausiliari – Contenuto del lavoro</t>
  </si>
  <si>
    <t>Tra 32 e 63</t>
  </si>
  <si>
    <t>Tra 32 e 61</t>
  </si>
  <si>
    <t>≤ 29</t>
  </si>
  <si>
    <t>&gt; 58</t>
  </si>
  <si>
    <t>Tra 30 e 58</t>
  </si>
  <si>
    <t>RISULTATI VALUTAZIONE DEL RISCHIO SLC : TECNICI</t>
  </si>
  <si>
    <t>C4 – Tecnici – Contenuto del lavoro</t>
  </si>
  <si>
    <t>Tra 32 e 62</t>
  </si>
  <si>
    <t>RISULTATI VALUTAZIONE DEL RISCHIO SLC : COORDINATORI</t>
  </si>
  <si>
    <t>C5 – Coordinatori – Contenuto del lavoro</t>
  </si>
  <si>
    <t>GRIGLIA DATI OGGETTIVI</t>
  </si>
  <si>
    <t>SCUOLA</t>
  </si>
  <si>
    <t>COGNOME</t>
  </si>
  <si>
    <t>NOME</t>
  </si>
  <si>
    <t>RUOLO</t>
  </si>
  <si>
    <t>PROVINCIA</t>
  </si>
  <si>
    <t>TIPOLOGIA</t>
  </si>
  <si>
    <t>INDIRIZZO</t>
  </si>
  <si>
    <t>GRUPPO DI VALUTAZIONE</t>
  </si>
  <si>
    <t>DATA</t>
  </si>
  <si>
    <t>Indicatore</t>
  </si>
  <si>
    <t>N. di invii alla Commissione medica di verifica per problemi connessi a comportamenti o ad assenze ripetute per malattia</t>
  </si>
  <si>
    <t>1 - N. di invii alla Commissione medica di verifica per problemi connessi a comportamenti o ad assenze ripetute per malattia</t>
  </si>
  <si>
    <t>Valore Insegnanti</t>
  </si>
  <si>
    <t>Valore Personale ATA</t>
  </si>
  <si>
    <t>N° Totale lavoratori per sede/plesso</t>
  </si>
  <si>
    <t>PERSONALE ATA</t>
  </si>
  <si>
    <t>4 - N. di esposti o segnalazioni da parte del personale, di classi o di genitori pervenuti al DS, al DSGA, al RLS o al MC</t>
  </si>
  <si>
    <t>5 - N. di procedimenti per sanzioni disciplinari</t>
  </si>
  <si>
    <t>AA.SS</t>
  </si>
  <si>
    <t>2022/2023</t>
  </si>
  <si>
    <t>2021/2022</t>
  </si>
  <si>
    <t>2020/2021</t>
  </si>
  <si>
    <r>
      <t>Numero infortuni</t>
    </r>
    <r>
      <rPr>
        <b/>
        <sz val="12"/>
        <color theme="1"/>
        <rFont val="Calibri"/>
        <family val="2"/>
        <scheme val="minor"/>
      </rPr>
      <t xml:space="preserve"> INSEGNANTI</t>
    </r>
  </si>
  <si>
    <r>
      <t>Numero infortuni</t>
    </r>
    <r>
      <rPr>
        <b/>
        <sz val="12"/>
        <color theme="1"/>
        <rFont val="Calibri"/>
        <family val="2"/>
        <scheme val="minor"/>
      </rPr>
      <t xml:space="preserve"> PERSONALE ATA</t>
    </r>
  </si>
  <si>
    <t>Media</t>
  </si>
  <si>
    <t>Valore ultimo anno</t>
  </si>
  <si>
    <r>
      <t xml:space="preserve">Numero lavoratori </t>
    </r>
    <r>
      <rPr>
        <b/>
        <sz val="12"/>
        <color theme="1"/>
        <rFont val="Calibri"/>
        <family val="2"/>
        <scheme val="minor"/>
      </rPr>
      <t>INSEGNANTI</t>
    </r>
  </si>
  <si>
    <r>
      <t xml:space="preserve">Numero lavoratori </t>
    </r>
    <r>
      <rPr>
        <b/>
        <sz val="12"/>
        <color theme="1"/>
        <rFont val="Calibri"/>
        <family val="2"/>
        <scheme val="minor"/>
      </rPr>
      <t>PERSONALE ATA</t>
    </r>
  </si>
  <si>
    <r>
      <t xml:space="preserve">N. di giorni di assenza per malattia </t>
    </r>
    <r>
      <rPr>
        <b/>
        <sz val="12"/>
        <color theme="1"/>
        <rFont val="Calibri"/>
        <family val="2"/>
        <scheme val="minor"/>
      </rPr>
      <t>PERSONALE ATA</t>
    </r>
  </si>
  <si>
    <r>
      <t>N. di giorni di assenza per malattia</t>
    </r>
    <r>
      <rPr>
        <b/>
        <sz val="12"/>
        <color theme="1"/>
        <rFont val="Calibri"/>
        <family val="2"/>
        <scheme val="minor"/>
      </rPr>
      <t xml:space="preserve"> INSEGNANTI</t>
    </r>
  </si>
  <si>
    <r>
      <t xml:space="preserve">N. visite Dal MC (se nominato) su richiesta del lavoratore </t>
    </r>
    <r>
      <rPr>
        <b/>
        <sz val="12"/>
        <color theme="1"/>
        <rFont val="Calibri"/>
        <family val="2"/>
        <scheme val="minor"/>
      </rPr>
      <t>INSEGNANTI</t>
    </r>
  </si>
  <si>
    <r>
      <t xml:space="preserve">N. visite Dal MC (se nominato) su richiesta del lavoratore </t>
    </r>
    <r>
      <rPr>
        <b/>
        <sz val="12"/>
        <color theme="1"/>
        <rFont val="Calibri"/>
        <family val="2"/>
        <scheme val="minor"/>
      </rPr>
      <t>PERSONALE ATA</t>
    </r>
  </si>
  <si>
    <r>
      <t xml:space="preserve">N. visite Dal MC (se nominato) su richiesta del lavoratore </t>
    </r>
    <r>
      <rPr>
        <b/>
        <sz val="9"/>
        <color theme="1"/>
        <rFont val="Calibri"/>
        <family val="2"/>
        <scheme val="minor"/>
      </rPr>
      <t>INSEGNANTI</t>
    </r>
  </si>
  <si>
    <r>
      <t xml:space="preserve">N. visite Dal MC (se nominato) su richiesta del lavoratore </t>
    </r>
    <r>
      <rPr>
        <b/>
        <sz val="9"/>
        <color theme="1"/>
        <rFont val="Calibri"/>
        <family val="2"/>
        <scheme val="minor"/>
      </rPr>
      <t>PERSONALE ATA</t>
    </r>
  </si>
  <si>
    <r>
      <t xml:space="preserve">Indici infortunistici </t>
    </r>
    <r>
      <rPr>
        <b/>
        <sz val="9"/>
        <color theme="1"/>
        <rFont val="Calibri"/>
        <family val="2"/>
        <scheme val="minor"/>
      </rPr>
      <t>INSEGNANTI</t>
    </r>
  </si>
  <si>
    <r>
      <t xml:space="preserve">Indici infortunistici </t>
    </r>
    <r>
      <rPr>
        <b/>
        <sz val="9"/>
        <color theme="1"/>
        <rFont val="Calibri"/>
        <family val="2"/>
        <scheme val="minor"/>
      </rPr>
      <t>Personale ATA</t>
    </r>
  </si>
  <si>
    <t>Media ultimi 3 anni</t>
  </si>
  <si>
    <t>Ultimo anno</t>
  </si>
  <si>
    <t>DATI OGGETTIVI</t>
  </si>
  <si>
    <t>L’analisi degli indicatori evidenzia condizioni organizzative che possono determinare la presenza di stress correlato al lavoro. Realizzare gli interventi correttivi rispetto agli indicatori della check list dove è stata valutata una situazione di rischio e ripetere l’intera indagine (griglia + check list) dopo un anno. Se la successiva valutazione non evidenzia un abbassamento del rischio al livello “non rilevante”, realizzare la valutazione approfondita e ripetere l’intera indagine (griglia + check list) dopo 2 aa.ss</t>
  </si>
  <si>
    <t>L’analisi degli indicatori evidenzia condizioni organizzative che possono determinare la presenza di stress correlato al lavoro. Realizzare interventi correttivi immediati rispetto agli indicatori della check list dove è stata valutata una situazione di rischio medio e alto e ripetere l’intera indagine (griglia + check list) al più dopo un anno.  Se la successiva valutazione non evidenzia un abbassamento del rischio al livello “non rilevante”, realizzare la valutazione approfondita e ripetere l’intera indagine (griglia + check list) dopo 1 a.s.</t>
  </si>
  <si>
    <t>La carenza o l’inadeguatezza degli spazi esterni destinati ai momenti di svago (ricreazione, pausa pranzo, ecc.) o ad attività ludico-motorie (strutturate e non) è un elemento negativo avvertito soprattutto nelle scuole del I° ciclo, ma può costituire un problema anche per la gestione delle pause degli studenti delle superiori.</t>
  </si>
  <si>
    <t>Dimensioni e caratteristiche (in relazione al numero di allievi), conduzione quotidiana, manutenzione e mantenimento degli spazi e delle attrezzature</t>
  </si>
  <si>
    <t>A partire dalla politica scolastica che il DS intende perseguire e passando per gli obiettivi di medio-lungo termine (pluriennali) e di breve-medio termine (l’anno scolastico o il quadrimestre), le parole d’ordine sono trasparenza, condivisione e individuazione delle priorità.</t>
  </si>
  <si>
    <t>Modalità di definizione, aggiornamento e diffusione degli obiettivi, esplicitazione delle priorità, modalità per declinare la condivisione degli obiettivi, verifiche sull’effettuazione delle attività coerenti con gli obiettivi</t>
  </si>
  <si>
    <t>Modalità d’ascolto del personale (orari, tempi, luoghi, ecc.), modalità di comunicazione delle risposte</t>
  </si>
  <si>
    <t>Modalità di definizione, aggiornamento e diffusione dei criteri di valutazione, livello medio di conflittualità all’interno dei team sulla valutazione degli allievi, numerosità degli interventi mediatori del DS durante gli scrutini</t>
  </si>
  <si>
    <t>Modalità di definizione, discussione e diffusione delle regole educative (anche ad allievi e famiglie), livello medio di conflittualità all’interno dei cc.d.c./team sulle regole comportamentali ed educative, numerosità degli interventi mediatori o censori del DS</t>
  </si>
  <si>
    <t xml:space="preserve">Generalmente si, ma qualche volta capita </t>
  </si>
  <si>
    <t>&gt; 61</t>
  </si>
  <si>
    <t>ISTRUZIONI</t>
  </si>
  <si>
    <t>Ogni foglio può essere stampato</t>
  </si>
  <si>
    <t>Nel caso di più plessi duplica il file</t>
  </si>
  <si>
    <t xml:space="preserve">Per spostarsi fra i fogli di lavoro puoi utilizzare il Menu a destra </t>
  </si>
  <si>
    <t>Per rispondere alle domande utilizza sempre la lettera "X"</t>
  </si>
  <si>
    <t xml:space="preserve">Non puoi compilare da solo la griglia dati oggettivi : per calcolare i dati </t>
  </si>
  <si>
    <t>devi compilare la tabella del foglio "inserimento dati"</t>
  </si>
  <si>
    <t>RISULTATI VALUTAZIONE DEL RISCHIO SLC: DATI OGGETTIVI NON INSERITI</t>
  </si>
  <si>
    <r>
      <t xml:space="preserve">Nel caso in cui non ci siano i dati oggettivi, in automatico viene inserito il valore rischio medio per i dati oggettivi | </t>
    </r>
    <r>
      <rPr>
        <b/>
        <sz val="12"/>
        <color theme="1"/>
        <rFont val="Calibri"/>
        <family val="2"/>
        <scheme val="minor"/>
      </rPr>
      <t xml:space="preserve">Azione correttiva: aggiornare la valutazione con di dati oggettivi </t>
    </r>
  </si>
  <si>
    <r>
      <t>Se non hai i dati oggettivi, utilizza il</t>
    </r>
    <r>
      <rPr>
        <b/>
        <sz val="12"/>
        <color theme="1"/>
        <rFont val="Calibri"/>
        <family val="2"/>
        <scheme val="minor"/>
      </rPr>
      <t xml:space="preserve"> foglio Risultati 2</t>
    </r>
  </si>
  <si>
    <t>1 Punti</t>
  </si>
  <si>
    <t>Totali</t>
  </si>
  <si>
    <t xml:space="preserve"> + 50% del personale è incaricato su 3 o 4 plessi</t>
  </si>
  <si>
    <t xml:space="preserve"> + 50% del personale è incaricato su 1  o 2 plesso</t>
  </si>
  <si>
    <t xml:space="preserve"> + 50% del personale è incaricato su 5 plessi</t>
  </si>
  <si>
    <t xml:space="preserve"> + 50% del personale è incaricato su più di 5 plessi</t>
  </si>
  <si>
    <t>N° 1 o 2 plessi assegnati</t>
  </si>
  <si>
    <t>N° 3 o 4 plessi assegnati</t>
  </si>
  <si>
    <t>N° 5 plessi assegnati</t>
  </si>
  <si>
    <t>N° &gt; 5 plessi assegnati</t>
  </si>
  <si>
    <t>+ del 50% del personale è incaricato su 1 o 2 plessi</t>
  </si>
  <si>
    <t>+ del 50% del personale è incaricato su 3 o 4 plessi</t>
  </si>
  <si>
    <t>+ del 50% del personale è incaricato su 5 plessi</t>
  </si>
  <si>
    <t>+ del 50% del personale è incaricato su più di 5 plessi</t>
  </si>
  <si>
    <r>
      <t xml:space="preserve">N°  lavoratore </t>
    </r>
    <r>
      <rPr>
        <b/>
        <sz val="9"/>
        <color theme="1"/>
        <rFont val="Calibri"/>
        <family val="2"/>
        <scheme val="minor"/>
      </rPr>
      <t>INSEGNANTI</t>
    </r>
  </si>
  <si>
    <r>
      <t xml:space="preserve">N° lavoratore </t>
    </r>
    <r>
      <rPr>
        <b/>
        <sz val="9"/>
        <color theme="1"/>
        <rFont val="Calibri"/>
        <family val="2"/>
        <scheme val="minor"/>
      </rPr>
      <t>PERSONALE ATA</t>
    </r>
  </si>
  <si>
    <t>Una scuola per essere accessibile deve garantire agli alunni, e a tutto il personale scolastico, di poter usufruire dei servizi, delle prestazioni e delle opportunità che essa offre</t>
  </si>
  <si>
    <t xml:space="preserve">Disponibilità di ascensore, servoscala interno, bagni non a norma, segnalazioni visive per studenti con sordità o ipoacusia, mappe a rilievo e percorsi tattili per gli alunni con cecità o ipovisione </t>
  </si>
  <si>
    <t xml:space="preserve">Modalità di organizzazione degli incontri, numero di progetti o percorsi dedicati al singolo alunno ed all’aula </t>
  </si>
  <si>
    <t xml:space="preserve">Piano di attività con obiettivi individuali e di gruppo, dotazione strumenti tecnologici </t>
  </si>
  <si>
    <t>La crescita delle competenze professionali in relazione agli aggiornamenti tecnologici è elemento fondamentale per garantire di essere in grado di supportare il personale nel proprio lavoro in aula e nel rapporto con allievi e famiglie.</t>
  </si>
  <si>
    <t>Modalità di definizione e diffusione del piano d’aggiornamento, modalità per la raccolta delle richieste d’aggiornamento, modalità organizzative e tempistica per la realizzazione dell’aggiornamento, risorse dedicate</t>
  </si>
  <si>
    <t xml:space="preserve">All’interno dell’organigramma dell’Istituto scolastico sono individuati i soggetti autorizzati e responsabili della protezione dei dati e tutto il personale è a conoscenza della attività che devono svolgere e del ruolo che esercitano  </t>
  </si>
  <si>
    <t xml:space="preserve">Presenza di criteri chiari e condivisi anche con le famiglie in merito a problemi comportamentali degli alunni </t>
  </si>
  <si>
    <t>Il consiglio di classe che pianifica in modo chiaro e solerte attività e compiti degli studenti consente di identificare le situazioni didatticamente o educativamente difficili e sostiene il coordinatore nel rapporto con le famiglie di appartenenza</t>
  </si>
  <si>
    <t>In assenza del DS, il coordinatore di classe può essere delegato a presiedere Consiglio di Classe e scrutini. In questo caso la figura del coordinatore e quella di segretario debbono essere "obbligatoriamente" distinte</t>
  </si>
  <si>
    <t>Il ruolo del coordinatore di classe viene agevolato dalla disponibilità di altro componente del Consiglio a ricoprire il ruolo di segretario. Il ruolo delegato viene riconosciuto, non vengono messi in discussione i criteri ed i docenti esaminano le proposte di voto giungendo alla valutazione finale che sarà cura del coordinatore immettere nel registro elettronico</t>
  </si>
  <si>
    <t>Il coordinatore e gli insegnanti concordano i documenti da adottare per le commissioni d’esame</t>
  </si>
  <si>
    <t>Sono individuati i criteri di correzione e valutazione delle prove scritte, di conduzione e valutazione del colloquio, per l'attribuzione del punteggio integrativo</t>
  </si>
  <si>
    <t>Il coordinatore presiede il lavoro del gruppo in particolare nella fase di valutazione didattica periodica e finale degli alunni con disabilità per i quali è previsto il PEI</t>
  </si>
  <si>
    <t>Il coordinatore guida la progettazione didattica della classe come prodotto di un lavoro comune degli insegnanti di sostegno e degli insegnanti curricolari</t>
  </si>
  <si>
    <t>Il GV calcolerà un indice infortunistico semplificato, desumibile dal Registro Infortuni o da altro strumento di monitoraggio adottato nella scuola, suddividendo il personale in due sole categorie (personale docente + coordinatori di classe e personale ATA). Si farà riferimento agli ultimi tre aa.ss. conclusi.</t>
  </si>
  <si>
    <t>Il GV considererà le visite effettuate nel corso degli ultimi 3 aa.ss. conclusi.                                                                                                                                                                                                                                                                             4) Nel caso in cui la risposta “Inalterato” corrisponda a 0, si segna la X nella casella “Diminuito”; ad esempio: nella scuola non ci sono state visite dal MC su richiesta dei lavoratori negli ultimi 3 aa.ss., si dovrebbe segnare “Inalterato” perché non ci sono variazioni, ma in questo caso “Inalterato” indica una condizione non cambiata perché non migliorabile, per cui la X va posta su “Diminuito” e non su “Inalterato”. Porre la X sulla casella “Diminuito” se la scuola non ha il MC</t>
  </si>
  <si>
    <r>
      <t xml:space="preserve">Il lavoro in modalità agile prevede fiducia ed autonomia nella gestione delle attività affidate. La programmazione e la chiara identificazione di obiettivi e modalità di esecuzione sono fattori importanti per la qualità del lavoro del singolo e del gruppo di appartenenza.                                                                                                                                                                                                                                                                                                           </t>
    </r>
    <r>
      <rPr>
        <b/>
        <sz val="9"/>
        <color theme="1"/>
        <rFont val="Calibri (Corpo)"/>
      </rPr>
      <t xml:space="preserve"> Nel caso in cui non sia attivato, indicare nelle note e mettere X nella casella 0 punti </t>
    </r>
  </si>
  <si>
    <t>Azioni di supporto e di accompagnamento del personale amministrativo da parte del DSGA</t>
  </si>
  <si>
    <t>In un’organizzazione complessa, la chiarezza del proprio ruolo e di quello che compete a ciascun lavoratore all’interno di un piccolo gruppo coeso (come tutti i collaboratori dello stesso plesso) costituiscono fattori importanti per la qualità del lavoro</t>
  </si>
  <si>
    <t>Una fonte di stress può nascere dal contrasto tra le esigenze o le consegne attribuite dal responsabile di laboratorio (manutenzione straordinaria di attrezzature, controlli periodici, ecc.) o dagli stessi insegnanti che utilizzano il laboratorio (predisposizione dell’esercitazione, interventi estemporanei di controllo o modifica, ecc.) e quelle del DS o del DSGA, che spesso non tengono conto dell’effettivo lavoro svolto dal tecnico e tendono ad utilizzarlo per altri scopi</t>
  </si>
  <si>
    <t>Azionidi addestramento da parte del responsabile del laboratorio o di altri insegnanti</t>
  </si>
  <si>
    <t xml:space="preserve">Formalizzazione del documento, chiara identificazione dei soggetti e dei ruoli affidati, comunicazione a tutto il personale </t>
  </si>
  <si>
    <t xml:space="preserve">C’è raccordo tra i docenti e la Dirigenza in merito all’organizzazione del lavoro? </t>
  </si>
  <si>
    <t>I problemi organizzativi, didattici della classe e comportamentali degli alunni sono di pertinenza del ruolo docente e vanno gestiti in accordo con il DS. Meno sono chiari i criteri adottati e più complesso sarà il ruolo del coordinatore per raccordare le parti.</t>
  </si>
  <si>
    <t>I problemi comportamentali degli alunni vanno gestiti in accordo con il DS e in condivisione con gli insegnanti.</t>
  </si>
  <si>
    <t>Coordina le attività del team per la valutazione e la predisposizione della documentazione e delle misure di flessibilità e degli interventi di didattica personalizzata o individualizzata il team collabora esplicitando le modalità di sostegno didattico, le modalità di verifica, i criteri di valutazione così da rendere possibile una chiara e inclusiva verifica dell’apprendimento</t>
  </si>
  <si>
    <t>Il piano didattico personalizzato è redatto entro i primi tre mesi dell’anno scolastico e può richiedere il contributo esterno di esperti, la partecipazione della famiglia e dell’alunno 
E’ compito del coordinatore di classe raccogliere le informazioni riguardanti l’alunno, sia consultando la certificazione depositata in segreteria, sia prendendo contatti con la famiglia</t>
  </si>
  <si>
    <t>Il consiglio di classe sostiene il coordinatore nel rapporto con gli studenti individuando gli strumenti e le strategie didattiche che riterrà più opportune per ciascun allievo in situazioni difficili</t>
  </si>
  <si>
    <t>N° Totale Studenti</t>
  </si>
  <si>
    <t>N° Totale Studenti Stranieri</t>
  </si>
  <si>
    <t>N° Totale Studenti disabili certificati</t>
  </si>
  <si>
    <t>N° Totale Studenti con bisogni educativi specifici</t>
  </si>
  <si>
    <t>Dato Anno Scolastico di rifermento</t>
  </si>
  <si>
    <t>ZONA DI CALCOLO</t>
  </si>
  <si>
    <t>N° Totale di lavoratori Entrati</t>
  </si>
  <si>
    <t>N° Totale di lavoratori Usciti</t>
  </si>
  <si>
    <t>2 - % Rotazione del personale (Usciti/Entrati)</t>
  </si>
  <si>
    <t>N. di richieste di spostamenti interni tra classi o plassi scolastici</t>
  </si>
  <si>
    <t>3 - N. di richieste di spostamenti interni tra classi o plassi scolastici</t>
  </si>
  <si>
    <t>N. di procedimenti per sanzioni disciplinari per il mancato rispetto del Regolamente d'Istituto da parte degl alunni</t>
  </si>
  <si>
    <t>6 - N. di procedimenti per sanzioni disciplinari per il mancato rispetto del Regolamente d'Istituto da parte degl alunni</t>
  </si>
  <si>
    <t xml:space="preserve">N° 7 Insegnanti | Indici infortunistici INSEGNANTI </t>
  </si>
  <si>
    <t xml:space="preserve">N° 7 Personale ATA | Indici infortunistici Personale ATA </t>
  </si>
  <si>
    <r>
      <t>Numero ore perse dal lavoro a.s. oggetto della valutazione</t>
    </r>
    <r>
      <rPr>
        <b/>
        <sz val="12"/>
        <color theme="1"/>
        <rFont val="Calibri"/>
        <family val="2"/>
        <scheme val="minor"/>
      </rPr>
      <t xml:space="preserve"> TOTALE (Insegnanti + ATA)</t>
    </r>
  </si>
  <si>
    <r>
      <t>Numero ore di lavoro da contratto a.s. oggetto della valutazione</t>
    </r>
    <r>
      <rPr>
        <b/>
        <sz val="12"/>
        <color theme="1"/>
        <rFont val="Calibri"/>
        <family val="2"/>
        <scheme val="minor"/>
      </rPr>
      <t xml:space="preserve"> TOTALE (Insegnanti + ATA)</t>
    </r>
  </si>
  <si>
    <t>N. 8 % Assenze dal lavoro</t>
  </si>
  <si>
    <r>
      <t xml:space="preserve">N. 9 - % Assenze per Malattia </t>
    </r>
    <r>
      <rPr>
        <b/>
        <sz val="12"/>
        <color theme="1"/>
        <rFont val="Calibri"/>
        <family val="2"/>
        <scheme val="minor"/>
      </rPr>
      <t>INSEGNANTI</t>
    </r>
  </si>
  <si>
    <r>
      <t xml:space="preserve">N. 9 - % Assenze per Malattia </t>
    </r>
    <r>
      <rPr>
        <b/>
        <sz val="12"/>
        <color theme="1"/>
        <rFont val="Calibri"/>
        <family val="2"/>
        <scheme val="minor"/>
      </rPr>
      <t>PERSONALE ATA</t>
    </r>
  </si>
  <si>
    <r>
      <t xml:space="preserve">10 - N. visite Dal MC (se nominato) su richiesta del lavoratore </t>
    </r>
    <r>
      <rPr>
        <b/>
        <sz val="12"/>
        <color theme="1"/>
        <rFont val="Calibri"/>
        <family val="2"/>
        <scheme val="minor"/>
      </rPr>
      <t>INSEGNANTI</t>
    </r>
  </si>
  <si>
    <r>
      <t xml:space="preserve">10 -  N. visite Dal MC (se nominato) su richiesta del lavoratore </t>
    </r>
    <r>
      <rPr>
        <b/>
        <sz val="12"/>
        <color theme="1"/>
        <rFont val="Calibri"/>
        <family val="2"/>
        <scheme val="minor"/>
      </rPr>
      <t>PERSONALE ATA</t>
    </r>
  </si>
  <si>
    <t>% Rotazione del personale (Entrati/Usciti)</t>
  </si>
  <si>
    <t>N. di richieste di spostamenti interni tra classi o plessi scolastici</t>
  </si>
  <si>
    <t>N. di procedimenti per sanzioni disciplinari per il mancato rispetto del Regolamento d'Istituto da parte degli alunni</t>
  </si>
  <si>
    <t>% Assenze dal lavoro</t>
  </si>
  <si>
    <r>
      <t>% assenze per malattia</t>
    </r>
    <r>
      <rPr>
        <b/>
        <sz val="9"/>
        <color theme="1"/>
        <rFont val="Calibri"/>
        <family val="2"/>
        <scheme val="minor"/>
      </rPr>
      <t xml:space="preserve"> INSEGNANTI</t>
    </r>
  </si>
  <si>
    <r>
      <t xml:space="preserve">% assenze per malattia </t>
    </r>
    <r>
      <rPr>
        <b/>
        <sz val="9"/>
        <color theme="1"/>
        <rFont val="Calibri"/>
        <family val="2"/>
        <scheme val="minor"/>
      </rPr>
      <t>PERSONALE ATA</t>
    </r>
  </si>
  <si>
    <t xml:space="preserve">Si tratta degli invii alla Commissione istituita dal Ministero dell’Economia e delle Finanze in base all’art. 3, comma 3, del D.M. 12/2/2004 (“Criteri organizzativi dell’assegnazione delle domande agli organismi di accertamento sanitario …”) e all’art. 1, comma 2, del D.Lgs. 165/2001. 
Il GV considererà le situazioni per le quali è stata avviata la pratica nel corso dell’a.s. di riferimento per l’indagine, anche se l’iter non si è ancora concluso al momento della compilazione della griglia.					</t>
  </si>
  <si>
    <t>% Rotazione del personale (Usciti/Entrati)</t>
  </si>
  <si>
    <t xml:space="preserve">L’indicatore descrive il fenomeno del turnover e misura i movimenti effettuati dai lavoratori in termini di entrata e uscita, anche nel caso in cui uno stesso lavoratore dovesse assentarsi e rientrare [ad esempio: personale comandato] nell’arco dello stesso anno. 
Numeratore: è dato dal numero di entrati + il numero di usciti nell’a.s. di riferimento per l’indagine 
Denominatore: è dato dal numero di lavoratori complessivo del gruppo di riferimento (Insegnanti e personale ATA)			</t>
  </si>
  <si>
    <t xml:space="preserve">Il GV considererà solo le richieste pervenute per iscritto al DS nell’a.s. di riferimento per l’indagine (anche se non esaudite).
In riferimento al personale ATA si includono anche gli spostamenti per cambio attività/mansione	</t>
  </si>
  <si>
    <t>Il GV considererà solo gli esposti e le segnalazioni debitamente documentati (cioè scritti ed autentici, anche se non protocollati), conservati agli atti, fatti pervenire o consegnati a mano al DS, al DSGA o al RLS.
La presenza di esposti provenienti dall’interno e/o dall’esterno costituisce un fattore di pressione indipendentemente dal contenuto segnalato.
Le informazioni da vagliare sono quelle relative all’a.s. di riferimento per l’indagine</t>
  </si>
  <si>
    <t>% Assenza dal lavoro</t>
  </si>
  <si>
    <t xml:space="preserve">I dati sono ricavabili dal sistema informatico ARGO Personale o dal sistema equivalente in uso nella scuola. Si farà riferimento agli ultimi tre aa.ss. conclusi
Assenze dal lavoro da considerare: es. malattia figlio, periodi di aspettativa per motivi personali, assenze ingiustificate, mancato rispetto dell’orario minimo di lavoro per ritardi, uscite anticipate, etc. 
Non sono da considerare assenze quelle previste per lo sviluppo delle competenze (es. formazione), quelle legate ad agitazioni di carattere sindacale e/o ad assemblee autorizzate, quelle relative alla maternità e all’allattamento. 
Numeratore: è dato dal numero totale di ore lavorative perse dai lavoratori nell’intervallo di tempo considerato. 
Denominatore: è dato dal numero di ore lavorabili da tutti i lavoratori </t>
  </si>
  <si>
    <t>% Assenze per malattia</t>
  </si>
  <si>
    <t xml:space="preserve">I dati sono ricavabili dal sistema informatico ARGO Personale o dal sistema equivalente in uso nella scuola, e verranno aggreganti in due sole categorie (personale docente + coordinatori di classe e personale ATA). Si farà riferimento agli ultimi tre aa.ss. conclusi.
Sono esclusi: i giorni di assenza per maternità e allattamento, in quanto non si configurano come malattia. 
Numeratore: è dato dal numero di giorni di assenza dal lavoro per malattia di tutti i lavoratori del gruppo di riferimento (Insegnanti e personale ATA) nell’intervallo di tempo considerato. 
Denominatore: è dato dal numero di lavoratori del gruppo di riferimento (Insegnanti e personale ATA) </t>
  </si>
  <si>
    <t>Il numero di plessi in cui si esolcia il servizio (Valore dell’anno di valutazione)</t>
  </si>
  <si>
    <t>Il GV verifica in quante strutture è impegnato il personale considerando lo spostamento una condizione progressivamente più stressante perché richiede tempo di percorrenza e adattamento a strutture e gruppi differenti di colleghi 
Dividere il numero di lavoratori incaricato su 1 o 2 plessi, 3 o 4 plessi, 5 plessi, &gt; di 5 plessi e dividerlo per il numero di lavoratori totali</t>
  </si>
  <si>
    <t>≤ 20% di casi (1)</t>
  </si>
  <si>
    <t>&gt; 20% di casi (1)</t>
  </si>
  <si>
    <t>Il microclima (temperatura e umidità dell’aria e presenza di sostanze inquinanti) di tutti gli ambienti è adeguato?</t>
  </si>
  <si>
    <t>Sono presenti attrezzature/strumenti (pc, lim, fotocopiatrici, stampanti..) adeguati e sufficienti per lo svolgimento del proprio lavoro?</t>
  </si>
  <si>
    <t xml:space="preserve">Si </t>
  </si>
  <si>
    <t>Sufficienti ma non sempre adeguati</t>
  </si>
  <si>
    <t>Adeguati ma non sufficienti</t>
  </si>
  <si>
    <t xml:space="preserve">Ne adeguati ne sufficienti </t>
  </si>
  <si>
    <t>Il lavoratore ha a disposizione strumenti adeguati al raggiungimento del proprio compito nei tempi prefissati</t>
  </si>
  <si>
    <t xml:space="preserve">Disponibilità di strumenti di lavoro funzionanti ed adeguati all’attività assegnata </t>
  </si>
  <si>
    <t>L’organizzazione dell’orario di lavoro del personale, prevede una rotazione tale da facilitare chi lavora su più plessi?</t>
  </si>
  <si>
    <t xml:space="preserve">La programmazione dell’orario di lavoro tiene conto delle esigenze del personale, a partire da che opera su più plessi </t>
  </si>
  <si>
    <t>Raccolta delle richieste, limiti e/o vincoli alle richieste (es. limitazioni), organizzazione del lavoro a rotazione</t>
  </si>
  <si>
    <t>L’organizzazione del lavoro, in particolare di contesti ad alto livello di turnover, richiede la presenza di istruzioni operative chiare e standard</t>
  </si>
  <si>
    <t>Esistono momenti strutturati di incontro individuale con il DS?</t>
  </si>
  <si>
    <t xml:space="preserve">Ogni lavoratore che lo richieda, ha la possibilità di comunicare con il DS in modo programmato e riservato  </t>
  </si>
  <si>
    <t>C’è coerenza e condivsione all’interno del singolo team sui criteri di valutazione dell’apprendimento e comportamento degli allievi?</t>
  </si>
  <si>
    <t>I principi e i messaggi educativi sono condivisi ed applicati all’interno dei cc.d.c./team?</t>
  </si>
  <si>
    <t xml:space="preserve">Si, c’è piena condivisione e applicazione </t>
  </si>
  <si>
    <t>Generalmente sono condivisi ma non sempre applicati</t>
  </si>
  <si>
    <t xml:space="preserve">Pur essendo condivisi sono sistematicamente disapplicati da qualcuno </t>
  </si>
  <si>
    <t>Un altro ambito che tipicamente può portare a problemi relazionali e a contrasti tra colleghi, all’interno dello stesso cc.d.c./team, riguarda le regole educative da trasmettere agli allievi, i confini del lecito a scuola, lo stile educativo (spesso molto diversificato per importanza data a certi comportamenti o per qualità del rapporto docente/discente</t>
  </si>
  <si>
    <t>Vengono organizzati incontri tra insegnanti a carattere interdisciplinare?</t>
  </si>
  <si>
    <t>Si, in numero e secondo tempistiche adeguati</t>
  </si>
  <si>
    <t>Si, ma in numero e secondo tempistiche non sempre adeguati</t>
  </si>
  <si>
    <t>Sì, ma in numero non adeguato</t>
  </si>
  <si>
    <t>Raramente e secondo temopistiche indadeguate</t>
  </si>
  <si>
    <t xml:space="preserve">La creazione delle classi iniziali rappresenta una fase delicata e fondamentale. Un’attenta valutazione del livello di partenza dei nuovi iscritti ed una corretta aggregazione degli alunni, tale da rendere le classi omogenee anche sotto il profilo della numerosità dei ragazzi con bisogni educativi speciali e/o con disabilità e/o con storie di migrazione, permettono di condurre il processo educativo e formativo degli alunni in modo più efficiente. </t>
  </si>
  <si>
    <t>La comunicazione tra scuola alunni e famiglie è efficace e trasparente?</t>
  </si>
  <si>
    <t>In molti casi i problemi di rapporto tra insegnante e allievi nascono dalla scarsità di informazioni che gli allievi e le famiglie ricevono sul percorso didattico che stanno affrontando (obiettivi delle singole discipline, argomenti più importanti, programmazione delle attività nel corso dell’anno, tipologia delle verifiche, criteri adottati per la loro valutazione, indicazioni per affrontare i compiti in classe, richiesta di impegno domestico ecc..</t>
  </si>
  <si>
    <t xml:space="preserve">Si, con alcune iniziative utili, ma non sempre condivise </t>
  </si>
  <si>
    <t xml:space="preserve">No, le azioni di aggiornamento non sono rispondenti al fabbisogno dei docenti </t>
  </si>
  <si>
    <t>No, non vi è alcun tipo di aggiornamento</t>
  </si>
  <si>
    <t>Modalità di comunicazione del fabbisogno formativo, definizione e diffusione del piano d’aggiornamento per il personale, modalità organizzative e tempistica per la realizzazione dell’aggiornamento condiviso</t>
  </si>
  <si>
    <r>
      <t xml:space="preserve">Il docente di sostegno è assegnato alla classe, di cui diventa pienamente contitolare, e non al singolo alunno per cui vanno programmati incontri di coordinamento e programmazione delle attività in cui viene coinvolto nella programmazione complessiva                                                                                                                                                                                                                                                                                                                                                                                           </t>
    </r>
    <r>
      <rPr>
        <b/>
        <i/>
        <sz val="9"/>
        <color theme="1"/>
        <rFont val="Calibri (Corpo)"/>
      </rPr>
      <t>Se non presente l’insegnante di sostegno, indicare nelle note e segnare X nella casella 0 punti</t>
    </r>
  </si>
  <si>
    <t>Il lavoro assegnato in modalità agile</t>
  </si>
  <si>
    <t>È programmato ma non comunicata la disponibilità oraria</t>
  </si>
  <si>
    <t>Il coordinatore di classe ha un ruolo complesso di raccordo tra docenti e il DS, di relazione con le famiglie, di programmazione per le classi V e di coordinamento tra piani educativi</t>
  </si>
  <si>
    <t xml:space="preserve">Modalità di comunicazione del ruolo da parte del DS nei confronti dell’interno e dell’esterno, partecipazione del DS a incontri critici, coinvolgimento del coordinatore in ogni controversia segnalata da insegnanti e definizione dell’orario di servizio tale da permettere un adeguato svolgimento del ruolo </t>
  </si>
  <si>
    <t>Presenza di criteri chiari per l’esercizio del ruolo nel Consiglio di classe e in fase di scrutini (in assenza del DS) e per la verifica dello stato di avanzamento del Piano Educativo Individualizzato e del Piano Didattico Personalizzato (predisposti rispettivamente per gli alunni con disabilità e per quelli con bisogni educativi speciali o con una diagnosi di DSA certificata)</t>
  </si>
  <si>
    <t>C’è raccordo tra i coordinatori e la Dirigenza in merito a problemi comportamentali degli alunni?</t>
  </si>
  <si>
    <t>Il consiglio di classe è organismo collegiale costituito da docenti che si riuniscono al fine di concordare le attività scolastiche e didattiche più idonee
La programmazione didattica viene pianificata nei primi mesi dell'anno in modo tale da avere bene in mente quali saranno tutte le attività e i compiti che dovranno essere eseguiti dagli studenti e le modalità con cui gli insegnanti porteranno avanti il loro programma scolastico</t>
  </si>
  <si>
    <t>L’analisi degli indicatori non evidenzia particolari condizioni organizzative che possano determinare la presenza di stress correlato al lavoro. Ripetere l’intera indagine (griglia + check list) ogni 2 aa.ss. ed effettuare eventuali interventi migliorativi nelle aree che dovessero essere comunque risultate negative.</t>
  </si>
  <si>
    <t>L’analisi degli indicatori evidenzia condizioni organizzative che determinano la presenza di stress correlato al lavoro. Realizzare interventi correttivi immediati rispetto agli indicatori della check list dove è stata valutata una situazione di rischio medio e alto e ripetere l’intera indagine (griglia + check list) al più dopo un anno.  Se la successiva valutazione non evidenzia un abbassamento del rischio al livello “non rilevante”, realizzare la valutazione approfondita e ripetere l’intera indagine (griglia + check list) dopo 1 a.s.</t>
  </si>
  <si>
    <t>≤ 30</t>
  </si>
  <si>
    <t>Tra 31 e 60</t>
  </si>
  <si>
    <t>&gt; 60</t>
  </si>
  <si>
    <t>VALUTAZIONE DEL RISCHIO STRESS LAVORO CORRELATO</t>
  </si>
  <si>
    <t xml:space="preserve">In che misura il lavoro assegnato in modalità agile è organizzato? </t>
  </si>
  <si>
    <t>STRESS CORRELATO AL LAVORO NEL MONDO DELLA SCUOLA                                       Metodo operativo di valutazione e gestione del rischio stress in ambito scolastico</t>
  </si>
  <si>
    <t xml:space="preserve">Redazione a cura di: </t>
  </si>
  <si>
    <t xml:space="preserve">Gruppo tematico regionale “Ergonomia e Stress Correlato al Lavoro” </t>
  </si>
  <si>
    <t xml:space="preserve">SiRVeSS (Sistema di Riferimento Veneto per la Salute e Sicurezza nelle scuole) </t>
  </si>
  <si>
    <t>Reti provinciali delle scuole per la Sicurezza Ufficio Scolastico Regionale per il Veneto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</si>
</sst>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9"/>
      <color rgb="FF000000"/>
      <name val="Arial"/>
      <family val="2"/>
    </font>
    <font>
      <sz val="10"/>
      <color theme="1"/>
      <name val="Calibri"/>
      <family val="2"/>
      <scheme val="minor"/>
    </font>
    <font>
      <sz val="9"/>
      <color rgb="FF000000"/>
      <name val="Calibri"/>
      <family val="2"/>
      <scheme val="minor"/>
    </font>
    <font>
      <sz val="10"/>
      <color rgb="FF000000"/>
      <name val="Calibri"/>
      <family val="2"/>
      <scheme val="minor"/>
    </font>
    <font>
      <b/>
      <sz val="10"/>
      <color rgb="FF000000"/>
      <name val="Calibri"/>
      <family val="2"/>
      <scheme val="minor"/>
    </font>
    <font>
      <b/>
      <sz val="16"/>
      <color rgb="FF000000"/>
      <name val="Calibri"/>
      <family val="2"/>
      <scheme val="minor"/>
    </font>
    <font>
      <b/>
      <sz val="18"/>
      <color rgb="FF000000"/>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14"/>
      <color theme="1"/>
      <name val="Calibri"/>
      <family val="2"/>
      <scheme val="minor"/>
    </font>
    <font>
      <b/>
      <sz val="10"/>
      <color rgb="FF000000"/>
      <name val="Times New Roman"/>
      <family val="1"/>
    </font>
    <font>
      <sz val="10"/>
      <color rgb="FF000000"/>
      <name val="Times New Roman"/>
      <family val="1"/>
    </font>
    <font>
      <sz val="12"/>
      <color rgb="FF000000"/>
      <name val="Times New Roman"/>
      <family val="1"/>
    </font>
    <font>
      <b/>
      <sz val="16"/>
      <color theme="1"/>
      <name val="Calibri"/>
      <family val="2"/>
      <scheme val="minor"/>
    </font>
    <font>
      <b/>
      <sz val="9"/>
      <color theme="1"/>
      <name val="Calibri"/>
      <family val="2"/>
      <scheme val="minor"/>
    </font>
    <font>
      <b/>
      <sz val="14"/>
      <color theme="1"/>
      <name val="Calibri"/>
      <family val="2"/>
      <scheme val="minor"/>
    </font>
    <font>
      <b/>
      <i/>
      <sz val="8"/>
      <color theme="1"/>
      <name val="Calibri"/>
      <family val="2"/>
      <scheme val="minor"/>
    </font>
    <font>
      <b/>
      <sz val="9"/>
      <color rgb="FF000000"/>
      <name val="Calibri"/>
      <family val="2"/>
      <scheme val="minor"/>
    </font>
    <font>
      <b/>
      <sz val="8"/>
      <color rgb="FF000000"/>
      <name val="Arial"/>
      <family val="2"/>
    </font>
    <font>
      <b/>
      <i/>
      <sz val="9"/>
      <color theme="1"/>
      <name val="Calibri (Corpo)"/>
    </font>
    <font>
      <b/>
      <sz val="9"/>
      <color theme="1"/>
      <name val="Calibri (Corpo)"/>
    </font>
    <font>
      <b/>
      <i/>
      <sz val="12"/>
      <color theme="1"/>
      <name val="Calibri"/>
      <family val="2"/>
      <scheme val="minor"/>
    </font>
  </fonts>
  <fills count="20">
    <fill>
      <patternFill patternType="none"/>
    </fill>
    <fill>
      <patternFill patternType="gray125"/>
    </fill>
    <fill>
      <patternFill patternType="solid">
        <fgColor rgb="FFCCFFCC"/>
        <bgColor indexed="64"/>
      </patternFill>
    </fill>
    <fill>
      <patternFill patternType="solid">
        <fgColor rgb="FFFF9900"/>
        <bgColor indexed="64"/>
      </patternFill>
    </fill>
    <fill>
      <patternFill patternType="solid">
        <fgColor theme="0"/>
        <bgColor indexed="64"/>
      </patternFill>
    </fill>
    <fill>
      <patternFill patternType="solid">
        <fgColor rgb="FFFFFF9A"/>
        <bgColor indexed="64"/>
      </patternFill>
    </fill>
    <fill>
      <patternFill patternType="solid">
        <fgColor rgb="FFD9E1F2"/>
        <bgColor indexed="64"/>
      </patternFill>
    </fill>
    <fill>
      <patternFill patternType="solid">
        <fgColor rgb="FFE6E6E6"/>
        <bgColor indexed="64"/>
      </patternFill>
    </fill>
    <fill>
      <patternFill patternType="solid">
        <fgColor rgb="FF8EFA00"/>
        <bgColor indexed="64"/>
      </patternFill>
    </fill>
    <fill>
      <patternFill patternType="solid">
        <fgColor rgb="FFFFFC00"/>
        <bgColor indexed="64"/>
      </patternFill>
    </fill>
    <fill>
      <patternFill patternType="solid">
        <fgColor rgb="FFFF7E79"/>
        <bgColor indexed="64"/>
      </patternFill>
    </fill>
    <fill>
      <patternFill patternType="solid">
        <fgColor rgb="FF73FDD6"/>
        <bgColor indexed="64"/>
      </patternFill>
    </fill>
    <fill>
      <patternFill patternType="solid">
        <fgColor rgb="FF8CFA02"/>
        <bgColor indexed="64"/>
      </patternFill>
    </fill>
    <fill>
      <patternFill patternType="solid">
        <fgColor rgb="FFFFCC99"/>
        <bgColor indexed="64"/>
      </patternFill>
    </fill>
    <fill>
      <patternFill patternType="solid">
        <fgColor rgb="FFFCE4D6"/>
        <bgColor indexed="64"/>
      </patternFill>
    </fill>
    <fill>
      <patternFill patternType="solid">
        <fgColor rgb="FFFFFFFF"/>
        <bgColor indexed="64"/>
      </patternFill>
    </fill>
    <fill>
      <patternFill patternType="solid">
        <fgColor theme="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73FE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2">
    <xf numFmtId="0" fontId="0" fillId="0" borderId="0"/>
    <xf numFmtId="9" fontId="2" fillId="0" borderId="0" applyFont="0" applyFill="0" applyBorder="0" applyAlignment="0" applyProtection="0"/>
  </cellStyleXfs>
  <cellXfs count="320">
    <xf numFmtId="0" fontId="0" fillId="0" borderId="0" xfId="0"/>
    <xf numFmtId="0" fontId="5" fillId="0" borderId="0" xfId="0" applyFont="1"/>
    <xf numFmtId="0" fontId="5" fillId="4" borderId="0" xfId="0" applyFont="1" applyFill="1"/>
    <xf numFmtId="0" fontId="5" fillId="4" borderId="1" xfId="0" applyFont="1" applyFill="1" applyBorder="1" applyAlignment="1">
      <alignment horizontal="center" vertical="center"/>
    </xf>
    <xf numFmtId="0" fontId="11" fillId="4" borderId="7" xfId="0" applyFont="1" applyFill="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14" fillId="4" borderId="0" xfId="0" applyFont="1" applyFill="1" applyAlignment="1">
      <alignment horizontal="left" vertical="center" wrapText="1"/>
    </xf>
    <xf numFmtId="0" fontId="3" fillId="4" borderId="1" xfId="0" applyFont="1" applyFill="1" applyBorder="1" applyAlignment="1">
      <alignment horizontal="center" vertical="center"/>
    </xf>
    <xf numFmtId="0" fontId="13" fillId="0" borderId="0" xfId="0" applyFont="1"/>
    <xf numFmtId="0" fontId="4" fillId="0" borderId="0" xfId="0" applyFont="1" applyAlignment="1">
      <alignment horizontal="center" vertical="center" wrapText="1"/>
    </xf>
    <xf numFmtId="0" fontId="3"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0" fillId="4" borderId="0" xfId="0" applyFill="1"/>
    <xf numFmtId="0" fontId="8" fillId="7" borderId="1" xfId="0" applyFont="1" applyFill="1" applyBorder="1" applyAlignment="1">
      <alignment horizontal="center" vertical="center" wrapText="1"/>
    </xf>
    <xf numFmtId="0" fontId="0" fillId="4" borderId="0" xfId="0" applyFill="1" applyAlignment="1">
      <alignment horizont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5" borderId="1" xfId="0" applyFont="1" applyFill="1" applyBorder="1" applyAlignment="1">
      <alignment horizontal="center" vertical="center"/>
    </xf>
    <xf numFmtId="0" fontId="21" fillId="3" borderId="1" xfId="0" applyFont="1" applyFill="1" applyBorder="1" applyAlignment="1">
      <alignment horizontal="center" vertical="center"/>
    </xf>
    <xf numFmtId="0" fontId="3" fillId="4" borderId="1" xfId="0" applyFont="1" applyFill="1" applyBorder="1"/>
    <xf numFmtId="0" fontId="11" fillId="16" borderId="1" xfId="0" applyFont="1" applyFill="1" applyBorder="1" applyAlignment="1">
      <alignment vertical="center"/>
    </xf>
    <xf numFmtId="0" fontId="23" fillId="8" borderId="1" xfId="0" applyFont="1" applyFill="1" applyBorder="1" applyAlignment="1">
      <alignment horizontal="center" vertical="center"/>
    </xf>
    <xf numFmtId="0" fontId="23" fillId="9" borderId="1" xfId="0" applyFont="1" applyFill="1" applyBorder="1" applyAlignment="1">
      <alignment horizontal="center" vertical="center"/>
    </xf>
    <xf numFmtId="0" fontId="23" fillId="10"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4" borderId="0" xfId="0" applyFill="1" applyAlignment="1">
      <alignment horizontal="right"/>
    </xf>
    <xf numFmtId="0" fontId="21" fillId="4" borderId="0" xfId="0" applyFont="1" applyFill="1" applyAlignment="1">
      <alignment horizontal="center"/>
    </xf>
    <xf numFmtId="164" fontId="20" fillId="4" borderId="0" xfId="1" applyNumberFormat="1" applyFont="1" applyFill="1" applyBorder="1" applyAlignment="1" applyProtection="1">
      <alignment horizontal="center"/>
    </xf>
    <xf numFmtId="0" fontId="12" fillId="4" borderId="0" xfId="0" applyFont="1" applyFill="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2" fillId="4" borderId="1" xfId="0" applyFont="1" applyFill="1" applyBorder="1" applyAlignment="1">
      <alignment horizontal="center" vertical="center" wrapText="1"/>
    </xf>
    <xf numFmtId="0" fontId="12" fillId="4" borderId="0" xfId="0" applyFont="1" applyFill="1" applyAlignment="1">
      <alignment horizontal="center" vertical="center" wrapText="1"/>
    </xf>
    <xf numFmtId="164" fontId="5" fillId="0" borderId="0" xfId="0" applyNumberFormat="1" applyFont="1"/>
    <xf numFmtId="0" fontId="0" fillId="4" borderId="1" xfId="0" applyFill="1" applyBorder="1" applyAlignment="1" applyProtection="1">
      <alignment horizontal="center" vertical="center"/>
      <protection locked="0"/>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7" xfId="0" applyFill="1" applyBorder="1" applyAlignment="1">
      <alignment horizontal="center"/>
    </xf>
    <xf numFmtId="164" fontId="0" fillId="4" borderId="1" xfId="1" applyNumberFormat="1" applyFont="1" applyFill="1" applyBorder="1" applyAlignment="1">
      <alignment horizontal="center" vertical="center"/>
    </xf>
    <xf numFmtId="164" fontId="0" fillId="4" borderId="1" xfId="1" applyNumberFormat="1" applyFont="1" applyFill="1" applyBorder="1" applyAlignment="1">
      <alignment horizontal="center"/>
    </xf>
    <xf numFmtId="0" fontId="5" fillId="4" borderId="1" xfId="0" applyFont="1" applyFill="1" applyBorder="1" applyAlignment="1" applyProtection="1">
      <alignment horizontal="left" vertical="center"/>
      <protection locked="0"/>
    </xf>
    <xf numFmtId="0" fontId="3" fillId="4" borderId="0" xfId="0" applyFont="1" applyFill="1"/>
    <xf numFmtId="0" fontId="19" fillId="4" borderId="0" xfId="0" applyFont="1" applyFill="1" applyAlignment="1">
      <alignment horizontal="center"/>
    </xf>
    <xf numFmtId="0" fontId="7" fillId="0" borderId="1" xfId="0" applyFont="1" applyBorder="1" applyAlignment="1">
      <alignment horizontal="center" vertical="center"/>
    </xf>
    <xf numFmtId="0" fontId="5" fillId="4" borderId="0" xfId="0" applyFont="1" applyFill="1" applyAlignment="1">
      <alignment horizontal="center" vertical="center"/>
    </xf>
    <xf numFmtId="0" fontId="12" fillId="4" borderId="0" xfId="0" applyFont="1" applyFill="1" applyAlignment="1">
      <alignment horizontal="left" vertical="center"/>
    </xf>
    <xf numFmtId="164" fontId="12" fillId="4" borderId="0" xfId="1" applyNumberFormat="1" applyFont="1" applyFill="1" applyBorder="1" applyAlignment="1" applyProtection="1">
      <alignment horizontal="center" vertical="center"/>
    </xf>
    <xf numFmtId="0" fontId="0" fillId="4" borderId="0" xfId="0" applyFill="1" applyAlignment="1" applyProtection="1">
      <alignment horizontal="center" vertical="center"/>
      <protection locked="0"/>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9" fontId="0" fillId="4" borderId="1" xfId="1" applyFont="1" applyFill="1" applyBorder="1"/>
    <xf numFmtId="0" fontId="24" fillId="18" borderId="50" xfId="0" quotePrefix="1" applyFont="1" applyFill="1" applyBorder="1" applyAlignment="1">
      <alignment horizontal="center" vertical="center" wrapText="1"/>
    </xf>
    <xf numFmtId="0" fontId="24" fillId="2" borderId="49" xfId="0" quotePrefix="1" applyFont="1" applyFill="1" applyBorder="1" applyAlignment="1">
      <alignment horizontal="center" vertical="center" wrapText="1"/>
    </xf>
    <xf numFmtId="0" fontId="24" fillId="13" borderId="50" xfId="0" quotePrefix="1" applyFont="1" applyFill="1" applyBorder="1" applyAlignment="1">
      <alignment horizontal="center" vertical="center" wrapText="1"/>
    </xf>
    <xf numFmtId="0" fontId="24" fillId="3" borderId="50" xfId="0" quotePrefix="1" applyFont="1" applyFill="1" applyBorder="1" applyAlignment="1">
      <alignment horizontal="center" vertical="center" wrapText="1"/>
    </xf>
    <xf numFmtId="0" fontId="3" fillId="4" borderId="0" xfId="0" applyFont="1" applyFill="1" applyAlignment="1">
      <alignment horizontal="center"/>
    </xf>
    <xf numFmtId="0" fontId="3" fillId="4" borderId="1" xfId="0" applyFont="1" applyFill="1" applyBorder="1" applyAlignment="1">
      <alignment horizontal="center"/>
    </xf>
    <xf numFmtId="0" fontId="3" fillId="19" borderId="1" xfId="0" applyFont="1" applyFill="1" applyBorder="1" applyAlignment="1">
      <alignment horizontal="center"/>
    </xf>
    <xf numFmtId="0" fontId="0" fillId="19" borderId="1" xfId="0" applyFill="1" applyBorder="1" applyAlignment="1" applyProtection="1">
      <alignment horizontal="center" vertical="center"/>
      <protection locked="0"/>
    </xf>
    <xf numFmtId="0" fontId="0" fillId="19" borderId="1" xfId="0" applyFill="1" applyBorder="1"/>
    <xf numFmtId="0" fontId="0" fillId="19" borderId="1" xfId="0" applyFill="1" applyBorder="1" applyProtection="1">
      <protection locked="0"/>
    </xf>
    <xf numFmtId="0" fontId="3" fillId="11" borderId="1" xfId="0" applyFont="1" applyFill="1" applyBorder="1" applyAlignment="1">
      <alignment horizontal="center"/>
    </xf>
    <xf numFmtId="0" fontId="0" fillId="11" borderId="1" xfId="0" applyFill="1" applyBorder="1" applyAlignment="1" applyProtection="1">
      <alignment horizontal="center" vertical="center"/>
      <protection locked="0"/>
    </xf>
    <xf numFmtId="0" fontId="0" fillId="11" borderId="1" xfId="0" applyFill="1" applyBorder="1"/>
    <xf numFmtId="0" fontId="0" fillId="11" borderId="7" xfId="0" applyFill="1" applyBorder="1" applyAlignment="1" applyProtection="1">
      <alignment horizontal="center" vertical="center"/>
      <protection locked="0"/>
    </xf>
    <xf numFmtId="0" fontId="0" fillId="11" borderId="1" xfId="0" applyFill="1" applyBorder="1" applyProtection="1">
      <protection locked="0"/>
    </xf>
    <xf numFmtId="0" fontId="0" fillId="4" borderId="2" xfId="0" applyFill="1" applyBorder="1"/>
    <xf numFmtId="0" fontId="1" fillId="0" borderId="0" xfId="0" applyFont="1"/>
    <xf numFmtId="0" fontId="3" fillId="4" borderId="0" xfId="0" applyFont="1" applyFill="1" applyAlignment="1">
      <alignment horizontal="center" wrapText="1"/>
    </xf>
    <xf numFmtId="0" fontId="1" fillId="4" borderId="0" xfId="0" applyFont="1" applyFill="1"/>
    <xf numFmtId="0" fontId="21" fillId="4" borderId="0" xfId="0" applyFont="1" applyFill="1" applyAlignment="1">
      <alignment horizontal="center" vertical="center"/>
    </xf>
    <xf numFmtId="0" fontId="3" fillId="17" borderId="0" xfId="0" applyFont="1" applyFill="1" applyAlignment="1">
      <alignment horizontal="center"/>
    </xf>
    <xf numFmtId="0" fontId="0" fillId="4" borderId="0" xfId="0" applyFill="1" applyAlignment="1">
      <alignment horizontal="left" vertical="center"/>
    </xf>
    <xf numFmtId="0" fontId="3" fillId="4" borderId="0" xfId="0" applyFont="1" applyFill="1" applyAlignment="1">
      <alignment horizontal="center" wrapText="1"/>
    </xf>
    <xf numFmtId="0" fontId="0" fillId="4" borderId="0" xfId="0" applyFill="1" applyAlignment="1">
      <alignment horizontal="center"/>
    </xf>
    <xf numFmtId="0" fontId="0" fillId="4" borderId="34" xfId="0" applyFill="1" applyBorder="1" applyAlignment="1" applyProtection="1">
      <alignment horizontal="left" vertical="center"/>
      <protection locked="0"/>
    </xf>
    <xf numFmtId="0" fontId="3" fillId="4" borderId="0" xfId="0" applyFont="1" applyFill="1" applyAlignment="1">
      <alignment horizontal="center"/>
    </xf>
    <xf numFmtId="0" fontId="0" fillId="4" borderId="1" xfId="0" applyFill="1" applyBorder="1" applyAlignment="1">
      <alignment horizontal="left"/>
    </xf>
    <xf numFmtId="0" fontId="19" fillId="4" borderId="0" xfId="0" applyFont="1" applyFill="1" applyAlignment="1">
      <alignment horizontal="center"/>
    </xf>
    <xf numFmtId="0" fontId="27" fillId="5" borderId="0" xfId="0" applyFont="1" applyFill="1" applyAlignment="1">
      <alignment horizontal="center"/>
    </xf>
    <xf numFmtId="164" fontId="12" fillId="4" borderId="1" xfId="1" applyNumberFormat="1" applyFont="1" applyFill="1" applyBorder="1" applyAlignment="1" applyProtection="1">
      <alignment horizontal="center" vertical="center"/>
    </xf>
    <xf numFmtId="0" fontId="5" fillId="4" borderId="1" xfId="0" applyFont="1" applyFill="1" applyBorder="1" applyAlignment="1">
      <alignment horizontal="center" vertical="center"/>
    </xf>
    <xf numFmtId="0" fontId="12" fillId="4" borderId="1" xfId="0" applyFont="1" applyFill="1" applyBorder="1" applyAlignment="1">
      <alignment horizontal="left" vertical="center"/>
    </xf>
    <xf numFmtId="0" fontId="20" fillId="4" borderId="1" xfId="0" applyFont="1" applyFill="1" applyBorder="1" applyAlignment="1">
      <alignment horizontal="center"/>
    </xf>
    <xf numFmtId="164" fontId="12" fillId="4" borderId="1" xfId="1" applyNumberFormat="1" applyFont="1" applyFill="1" applyBorder="1" applyAlignment="1" applyProtection="1">
      <alignment horizontal="center"/>
    </xf>
    <xf numFmtId="0" fontId="11" fillId="4" borderId="1" xfId="0" applyFont="1" applyFill="1" applyBorder="1" applyAlignment="1">
      <alignment horizontal="center"/>
    </xf>
    <xf numFmtId="0" fontId="12" fillId="4" borderId="31"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21" fillId="4" borderId="29" xfId="0" applyFont="1" applyFill="1" applyBorder="1" applyAlignment="1">
      <alignment horizontal="center"/>
    </xf>
    <xf numFmtId="0" fontId="21" fillId="4" borderId="27" xfId="0" applyFont="1" applyFill="1" applyBorder="1" applyAlignment="1">
      <alignment horizontal="center"/>
    </xf>
    <xf numFmtId="0" fontId="21" fillId="4" borderId="24" xfId="0" applyFont="1" applyFill="1" applyBorder="1" applyAlignment="1">
      <alignment horizontal="center"/>
    </xf>
    <xf numFmtId="0" fontId="12" fillId="4" borderId="1" xfId="0" applyFont="1" applyFill="1" applyBorder="1" applyAlignment="1">
      <alignment horizontal="left" vertical="center" wrapText="1"/>
    </xf>
    <xf numFmtId="0" fontId="20" fillId="12"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1" fillId="12" borderId="31" xfId="0" applyFont="1" applyFill="1" applyBorder="1" applyAlignment="1">
      <alignment horizontal="center" vertical="center"/>
    </xf>
    <xf numFmtId="0" fontId="11" fillId="12" borderId="32" xfId="0" applyFont="1" applyFill="1" applyBorder="1" applyAlignment="1">
      <alignment horizontal="center" vertical="center"/>
    </xf>
    <xf numFmtId="0" fontId="11" fillId="9" borderId="31" xfId="0" applyFont="1" applyFill="1" applyBorder="1" applyAlignment="1">
      <alignment horizontal="center" vertical="center"/>
    </xf>
    <xf numFmtId="0" fontId="11" fillId="9" borderId="32" xfId="0" applyFont="1" applyFill="1" applyBorder="1" applyAlignment="1">
      <alignment horizontal="center" vertical="center"/>
    </xf>
    <xf numFmtId="0" fontId="11" fillId="10" borderId="31" xfId="0" applyFont="1" applyFill="1" applyBorder="1" applyAlignment="1">
      <alignment horizontal="center" vertical="center"/>
    </xf>
    <xf numFmtId="0" fontId="11" fillId="10" borderId="32" xfId="0" applyFont="1" applyFill="1" applyBorder="1" applyAlignment="1">
      <alignment horizontal="center" vertical="center"/>
    </xf>
    <xf numFmtId="0" fontId="3" fillId="4" borderId="0" xfId="0" applyFont="1" applyFill="1" applyAlignment="1">
      <alignment horizontal="center" vertical="center"/>
    </xf>
    <xf numFmtId="0" fontId="19" fillId="4" borderId="0" xfId="0" applyFont="1" applyFill="1" applyAlignment="1">
      <alignment horizontal="center" vertical="center"/>
    </xf>
    <xf numFmtId="0" fontId="15" fillId="4" borderId="18"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5" fillId="4" borderId="2" xfId="0" applyFont="1" applyFill="1" applyBorder="1" applyAlignment="1" applyProtection="1">
      <alignment horizontal="center"/>
      <protection locked="0"/>
    </xf>
    <xf numFmtId="0" fontId="5" fillId="4" borderId="14"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13" fillId="2"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center" vertical="center"/>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2" fillId="4" borderId="0" xfId="0" applyFont="1" applyFill="1" applyAlignment="1">
      <alignment horizontal="left" vertical="center" wrapText="1"/>
    </xf>
    <xf numFmtId="0" fontId="16" fillId="0" borderId="0" xfId="0" applyFont="1" applyAlignment="1">
      <alignment horizontal="center" vertical="center" wrapText="1"/>
    </xf>
    <xf numFmtId="0" fontId="3" fillId="4" borderId="1" xfId="0" applyFont="1" applyFill="1" applyBorder="1" applyAlignment="1">
      <alignment horizontal="right" vertical="center"/>
    </xf>
    <xf numFmtId="0" fontId="11" fillId="4" borderId="1" xfId="0" applyFont="1" applyFill="1" applyBorder="1" applyAlignment="1">
      <alignment horizontal="right"/>
    </xf>
    <xf numFmtId="0" fontId="3"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0" fillId="4" borderId="9" xfId="0" applyFill="1" applyBorder="1" applyAlignment="1">
      <alignment horizontal="left" vertical="center" wrapText="1"/>
    </xf>
    <xf numFmtId="0" fontId="0" fillId="4" borderId="1" xfId="0" applyFill="1" applyBorder="1" applyAlignment="1">
      <alignment horizontal="left" vertical="center" wrapText="1"/>
    </xf>
    <xf numFmtId="0" fontId="11" fillId="4" borderId="9" xfId="0" applyFont="1" applyFill="1" applyBorder="1" applyAlignment="1">
      <alignment horizontal="center" vertical="center"/>
    </xf>
    <xf numFmtId="0" fontId="11" fillId="4" borderId="1" xfId="0" applyFont="1" applyFill="1" applyBorder="1" applyAlignment="1">
      <alignment horizontal="center" vertical="center"/>
    </xf>
    <xf numFmtId="0" fontId="6" fillId="2" borderId="42" xfId="0" quotePrefix="1"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5" borderId="42" xfId="0" quotePrefix="1"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13" borderId="42" xfId="0" quotePrefix="1" applyFont="1" applyFill="1" applyBorder="1" applyAlignment="1">
      <alignment horizontal="center" vertical="center" wrapText="1"/>
    </xf>
    <xf numFmtId="0" fontId="6" fillId="13" borderId="43"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3" borderId="42" xfId="0" quotePrefix="1"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5" fillId="4" borderId="45" xfId="0" applyFont="1" applyFill="1" applyBorder="1" applyAlignment="1" applyProtection="1">
      <alignment horizontal="center" vertical="center"/>
      <protection locked="0"/>
    </xf>
    <xf numFmtId="0" fontId="15" fillId="4" borderId="46" xfId="0" applyFont="1" applyFill="1" applyBorder="1" applyAlignment="1" applyProtection="1">
      <alignment horizontal="center" vertical="center"/>
      <protection locked="0"/>
    </xf>
    <xf numFmtId="0" fontId="15" fillId="4" borderId="19"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protection locked="0"/>
    </xf>
    <xf numFmtId="0" fontId="5" fillId="4" borderId="30" xfId="0" applyFont="1" applyFill="1" applyBorder="1" applyAlignment="1" applyProtection="1">
      <alignment horizontal="center"/>
      <protection locked="0"/>
    </xf>
    <xf numFmtId="0" fontId="5" fillId="4" borderId="25" xfId="0" applyFont="1" applyFill="1" applyBorder="1" applyAlignment="1" applyProtection="1">
      <alignment horizontal="center"/>
      <protection locked="0"/>
    </xf>
    <xf numFmtId="0" fontId="5" fillId="4" borderId="19" xfId="0" applyFont="1" applyFill="1" applyBorder="1" applyAlignment="1" applyProtection="1">
      <alignment horizontal="center"/>
      <protection locked="0"/>
    </xf>
    <xf numFmtId="0" fontId="5" fillId="4" borderId="0" xfId="0" applyFont="1" applyFill="1" applyAlignment="1" applyProtection="1">
      <alignment horizontal="center"/>
      <protection locked="0"/>
    </xf>
    <xf numFmtId="0" fontId="5" fillId="4" borderId="47" xfId="0" applyFont="1" applyFill="1" applyBorder="1" applyAlignment="1" applyProtection="1">
      <alignment horizontal="center"/>
      <protection locked="0"/>
    </xf>
    <xf numFmtId="0" fontId="5" fillId="4" borderId="20" xfId="0" applyFont="1" applyFill="1" applyBorder="1" applyAlignment="1" applyProtection="1">
      <alignment horizontal="center"/>
      <protection locked="0"/>
    </xf>
    <xf numFmtId="0" fontId="5" fillId="4" borderId="34" xfId="0" applyFont="1" applyFill="1" applyBorder="1" applyAlignment="1" applyProtection="1">
      <alignment horizontal="center"/>
      <protection locked="0"/>
    </xf>
    <xf numFmtId="0" fontId="5" fillId="4" borderId="48" xfId="0" applyFont="1" applyFill="1" applyBorder="1" applyAlignment="1" applyProtection="1">
      <alignment horizontal="center"/>
      <protection locked="0"/>
    </xf>
    <xf numFmtId="0" fontId="6" fillId="5"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4"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 xfId="0" applyFont="1" applyFill="1" applyBorder="1" applyAlignment="1">
      <alignment horizontal="center" vertical="center"/>
    </xf>
    <xf numFmtId="0" fontId="5" fillId="4" borderId="9"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0" fontId="5" fillId="0" borderId="0" xfId="0" applyFont="1" applyAlignment="1">
      <alignment horizontal="center"/>
    </xf>
    <xf numFmtId="0" fontId="11" fillId="4"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2" fillId="4" borderId="31"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1"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5" fillId="4" borderId="1" xfId="1" applyNumberFormat="1" applyFont="1" applyFill="1" applyBorder="1" applyAlignment="1">
      <alignment horizont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15" fillId="4" borderId="18"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4" borderId="37" xfId="0" applyFont="1" applyFill="1" applyBorder="1" applyAlignment="1" applyProtection="1">
      <alignment horizontal="center"/>
      <protection locked="0"/>
    </xf>
    <xf numFmtId="0" fontId="5" fillId="4" borderId="18"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5" xfId="0" applyFont="1" applyFill="1" applyBorder="1" applyAlignment="1" applyProtection="1">
      <alignment horizontal="center" wrapText="1"/>
      <protection locked="0"/>
    </xf>
    <xf numFmtId="0" fontId="5" fillId="4" borderId="19" xfId="0" applyFont="1" applyFill="1" applyBorder="1" applyAlignment="1" applyProtection="1">
      <alignment horizontal="center" wrapText="1"/>
      <protection locked="0"/>
    </xf>
    <xf numFmtId="0" fontId="5" fillId="4" borderId="0" xfId="0" applyFont="1" applyFill="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5" fillId="4" borderId="20" xfId="0" applyFont="1" applyFill="1" applyBorder="1" applyAlignment="1" applyProtection="1">
      <alignment horizontal="center" wrapText="1"/>
      <protection locked="0"/>
    </xf>
    <xf numFmtId="0" fontId="5" fillId="4" borderId="34" xfId="0" applyFont="1" applyFill="1" applyBorder="1" applyAlignment="1" applyProtection="1">
      <alignment horizontal="center" wrapText="1"/>
      <protection locked="0"/>
    </xf>
    <xf numFmtId="0" fontId="5" fillId="4" borderId="21" xfId="0" applyFont="1" applyFill="1" applyBorder="1" applyAlignment="1" applyProtection="1">
      <alignment horizontal="center" wrapText="1"/>
      <protection locked="0"/>
    </xf>
    <xf numFmtId="0" fontId="20" fillId="4" borderId="0" xfId="0" applyFont="1" applyFill="1" applyAlignment="1">
      <alignment horizontal="center" vertical="center" wrapText="1"/>
    </xf>
    <xf numFmtId="0" fontId="11" fillId="4" borderId="0" xfId="0" applyFont="1" applyFill="1" applyAlignment="1">
      <alignment horizontal="center" vertical="center"/>
    </xf>
    <xf numFmtId="0" fontId="14" fillId="0" borderId="36" xfId="0" applyFont="1" applyBorder="1" applyAlignment="1">
      <alignment horizontal="left" vertical="center" wrapText="1"/>
    </xf>
    <xf numFmtId="0" fontId="14" fillId="0" borderId="4" xfId="0" applyFont="1" applyBorder="1" applyAlignment="1">
      <alignment horizontal="left" vertical="center" wrapText="1"/>
    </xf>
    <xf numFmtId="0" fontId="14" fillId="0" borderId="37" xfId="0" applyFont="1" applyBorder="1" applyAlignment="1">
      <alignment horizontal="left" vertical="center" wrapText="1"/>
    </xf>
    <xf numFmtId="0" fontId="22" fillId="0" borderId="38" xfId="0" applyFont="1" applyBorder="1" applyAlignment="1">
      <alignment horizontal="center" vertical="center"/>
    </xf>
    <xf numFmtId="0" fontId="22" fillId="0" borderId="28" xfId="0" applyFont="1" applyBorder="1" applyAlignment="1">
      <alignment horizontal="center" vertical="center"/>
    </xf>
    <xf numFmtId="0" fontId="14" fillId="0" borderId="28" xfId="0" applyFont="1" applyBorder="1" applyAlignment="1">
      <alignment horizontal="left" vertical="center" wrapText="1"/>
    </xf>
    <xf numFmtId="0" fontId="14" fillId="0" borderId="26" xfId="0" applyFont="1" applyBorder="1" applyAlignment="1">
      <alignment horizontal="left" vertical="center" wrapText="1"/>
    </xf>
    <xf numFmtId="0" fontId="3" fillId="4" borderId="3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xf>
    <xf numFmtId="0" fontId="5" fillId="4" borderId="9"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13" fillId="2" borderId="1" xfId="0" applyFont="1" applyFill="1" applyBorder="1" applyAlignment="1">
      <alignment horizontal="center"/>
    </xf>
    <xf numFmtId="0" fontId="13" fillId="5" borderId="1" xfId="0" applyFont="1" applyFill="1" applyBorder="1" applyAlignment="1">
      <alignment horizontal="center"/>
    </xf>
    <xf numFmtId="0" fontId="13" fillId="13" borderId="1" xfId="0" applyFont="1" applyFill="1" applyBorder="1" applyAlignment="1">
      <alignment horizontal="center"/>
    </xf>
    <xf numFmtId="0" fontId="13" fillId="3" borderId="1" xfId="0" applyFont="1" applyFill="1" applyBorder="1" applyAlignment="1">
      <alignment horizontal="center"/>
    </xf>
    <xf numFmtId="0" fontId="19" fillId="4" borderId="1" xfId="0" applyFont="1" applyFill="1" applyBorder="1" applyAlignment="1" applyProtection="1">
      <alignment horizontal="center" vertical="center"/>
      <protection locked="0"/>
    </xf>
    <xf numFmtId="0" fontId="14" fillId="4" borderId="36"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22" fillId="4" borderId="38" xfId="0" applyFont="1" applyFill="1" applyBorder="1" applyAlignment="1">
      <alignment horizontal="center" vertical="center"/>
    </xf>
    <xf numFmtId="0" fontId="22" fillId="4" borderId="28" xfId="0" applyFont="1" applyFill="1" applyBorder="1" applyAlignment="1">
      <alignment horizontal="center" vertical="center"/>
    </xf>
    <xf numFmtId="0" fontId="14" fillId="4" borderId="28"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6" xfId="0" applyFont="1" applyFill="1" applyBorder="1" applyAlignment="1">
      <alignment horizontal="center" vertical="center"/>
    </xf>
    <xf numFmtId="0" fontId="11" fillId="2" borderId="18" xfId="0" applyFont="1" applyFill="1" applyBorder="1" applyAlignment="1">
      <alignment horizontal="center"/>
    </xf>
    <xf numFmtId="0" fontId="11" fillId="2" borderId="5" xfId="0" applyFont="1" applyFill="1" applyBorder="1" applyAlignment="1">
      <alignment horizontal="center"/>
    </xf>
    <xf numFmtId="0" fontId="11" fillId="2" borderId="19" xfId="0" applyFont="1" applyFill="1" applyBorder="1" applyAlignment="1">
      <alignment horizontal="center"/>
    </xf>
    <xf numFmtId="0" fontId="11" fillId="2" borderId="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19" xfId="0" applyFont="1" applyFill="1" applyBorder="1" applyAlignment="1">
      <alignment horizontal="center"/>
    </xf>
    <xf numFmtId="0" fontId="11" fillId="5" borderId="6" xfId="0" applyFont="1" applyFill="1" applyBorder="1" applyAlignment="1">
      <alignment horizontal="center"/>
    </xf>
    <xf numFmtId="0" fontId="11" fillId="13" borderId="18" xfId="0" applyFont="1" applyFill="1" applyBorder="1" applyAlignment="1">
      <alignment horizontal="center"/>
    </xf>
    <xf numFmtId="0" fontId="11" fillId="13" borderId="5" xfId="0" applyFont="1" applyFill="1" applyBorder="1" applyAlignment="1">
      <alignment horizontal="center"/>
    </xf>
    <xf numFmtId="0" fontId="11" fillId="13" borderId="19" xfId="0" applyFont="1" applyFill="1" applyBorder="1" applyAlignment="1">
      <alignment horizontal="center"/>
    </xf>
    <xf numFmtId="0" fontId="11" fillId="13" borderId="6" xfId="0" applyFont="1" applyFill="1" applyBorder="1" applyAlignment="1">
      <alignment horizontal="center"/>
    </xf>
    <xf numFmtId="0" fontId="11" fillId="3" borderId="18" xfId="0" applyFont="1" applyFill="1" applyBorder="1" applyAlignment="1">
      <alignment horizontal="center"/>
    </xf>
    <xf numFmtId="0" fontId="11" fillId="3" borderId="5" xfId="0" applyFont="1" applyFill="1" applyBorder="1" applyAlignment="1">
      <alignment horizontal="center"/>
    </xf>
    <xf numFmtId="0" fontId="11" fillId="3" borderId="19" xfId="0" applyFont="1" applyFill="1" applyBorder="1" applyAlignment="1">
      <alignment horizontal="center"/>
    </xf>
    <xf numFmtId="0" fontId="11" fillId="3" borderId="6"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5" borderId="31" xfId="0" applyFont="1" applyFill="1" applyBorder="1" applyAlignment="1">
      <alignment horizontal="center"/>
    </xf>
    <xf numFmtId="0" fontId="13" fillId="5" borderId="32" xfId="0" applyFont="1" applyFill="1" applyBorder="1" applyAlignment="1">
      <alignment horizontal="center"/>
    </xf>
    <xf numFmtId="0" fontId="13" fillId="13" borderId="31" xfId="0" applyFont="1" applyFill="1" applyBorder="1" applyAlignment="1">
      <alignment horizontal="center"/>
    </xf>
    <xf numFmtId="0" fontId="13" fillId="13" borderId="32" xfId="0" applyFont="1" applyFill="1" applyBorder="1" applyAlignment="1">
      <alignment horizontal="center"/>
    </xf>
    <xf numFmtId="0" fontId="13" fillId="3" borderId="31" xfId="0" applyFont="1" applyFill="1" applyBorder="1" applyAlignment="1">
      <alignment horizontal="center"/>
    </xf>
    <xf numFmtId="0" fontId="13" fillId="3" borderId="32" xfId="0" applyFont="1" applyFill="1" applyBorder="1" applyAlignment="1">
      <alignment horizont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7" fillId="8" borderId="18"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0" fontId="7" fillId="10" borderId="18"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6" fillId="3" borderId="1" xfId="0" applyFont="1" applyFill="1" applyBorder="1" applyAlignment="1">
      <alignment horizontal="left" vertical="center" wrapText="1"/>
    </xf>
    <xf numFmtId="0" fontId="0" fillId="4" borderId="1" xfId="0" applyFill="1" applyBorder="1" applyAlignment="1">
      <alignment horizontal="center"/>
    </xf>
    <xf numFmtId="0" fontId="8" fillId="6"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7" fillId="11"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4" borderId="1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2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2" xfId="0" applyFont="1" applyFill="1" applyBorder="1" applyAlignment="1">
      <alignment horizontal="center" vertical="center"/>
    </xf>
    <xf numFmtId="0" fontId="0" fillId="10" borderId="1" xfId="0" applyFill="1" applyBorder="1" applyAlignment="1">
      <alignment horizontal="center"/>
    </xf>
    <xf numFmtId="0" fontId="0" fillId="4" borderId="4" xfId="0" applyFill="1" applyBorder="1" applyAlignment="1">
      <alignment horizontal="left" wrapText="1"/>
    </xf>
  </cellXfs>
  <cellStyles count="2">
    <cellStyle name="Normale" xfId="0" builtinId="0"/>
    <cellStyle name="Percentuale" xfId="1" builtinId="5"/>
  </cellStyles>
  <dxfs count="0"/>
  <tableStyles count="0" defaultTableStyle="TableStyleMedium2" defaultPivotStyle="PivotStyleLight16"/>
  <colors>
    <mruColors>
      <color rgb="FF73FDD6"/>
      <color rgb="FF73FEFF"/>
      <color rgb="FFFFFF9A"/>
      <color rgb="FFFFCC99"/>
      <color rgb="FFFF7E79"/>
      <color rgb="FF8CFA02"/>
      <color rgb="FFFFFC00"/>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2.xml.rels><?xml version="1.0" encoding="UTF-8" standalone="yes"?>
<Relationships xmlns="http://schemas.openxmlformats.org/package/2006/relationships"><Relationship Id="rId8" Type="http://schemas.openxmlformats.org/officeDocument/2006/relationships/hyperlink" Target="#'C5 - Coordinatori'!A1"/><Relationship Id="rId3" Type="http://schemas.openxmlformats.org/officeDocument/2006/relationships/hyperlink" Target="#'B - Contesto del lavoro'!A1"/><Relationship Id="rId7" Type="http://schemas.openxmlformats.org/officeDocument/2006/relationships/hyperlink" Target="#'C4 - Tecnici'!A1"/><Relationship Id="rId2" Type="http://schemas.openxmlformats.org/officeDocument/2006/relationships/hyperlink" Target="#'A - Ambiente di Lavoro'!A1"/><Relationship Id="rId1" Type="http://schemas.openxmlformats.org/officeDocument/2006/relationships/hyperlink" Target="#'Griglia Dati Oggettivi'!A1"/><Relationship Id="rId6" Type="http://schemas.openxmlformats.org/officeDocument/2006/relationships/hyperlink" Target="#'C3 - Ausiliari'!A1"/><Relationship Id="rId11" Type="http://schemas.openxmlformats.org/officeDocument/2006/relationships/hyperlink" Target="#'Risultati 2'!A1"/><Relationship Id="rId5" Type="http://schemas.openxmlformats.org/officeDocument/2006/relationships/hyperlink" Target="#'C2 - Amministrativi'!A1"/><Relationship Id="rId10" Type="http://schemas.openxmlformats.org/officeDocument/2006/relationships/hyperlink" Target="#'Inserimento Dati'!A1"/><Relationship Id="rId4" Type="http://schemas.openxmlformats.org/officeDocument/2006/relationships/hyperlink" Target="#'C1 - Insegnanti'!A1"/><Relationship Id="rId9" Type="http://schemas.openxmlformats.org/officeDocument/2006/relationships/hyperlink" Target="#'Risultati 1'!A1"/></Relationships>
</file>

<file path=xl/drawings/_rels/drawing3.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4.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5.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6.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7.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8.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9.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10.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11.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12.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12" Type="http://schemas.openxmlformats.org/officeDocument/2006/relationships/hyperlink" Target="#'Risultati 2'!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_rels/drawing13.xml.rels><?xml version="1.0" encoding="UTF-8" standalone="yes"?>
<Relationships xmlns="http://schemas.openxmlformats.org/package/2006/relationships"><Relationship Id="rId8" Type="http://schemas.openxmlformats.org/officeDocument/2006/relationships/hyperlink" Target="#'C4 - Tecnici'!A1"/><Relationship Id="rId3" Type="http://schemas.openxmlformats.org/officeDocument/2006/relationships/hyperlink" Target="#'A - Ambiente di Lavoro'!A1"/><Relationship Id="rId7" Type="http://schemas.openxmlformats.org/officeDocument/2006/relationships/hyperlink" Target="#'C3 - Ausiliari'!A1"/><Relationship Id="rId2" Type="http://schemas.openxmlformats.org/officeDocument/2006/relationships/hyperlink" Target="#'Griglia Dati Oggettivi'!A1"/><Relationship Id="rId1" Type="http://schemas.openxmlformats.org/officeDocument/2006/relationships/hyperlink" Target="#Intestazione!A1"/><Relationship Id="rId6" Type="http://schemas.openxmlformats.org/officeDocument/2006/relationships/hyperlink" Target="#'C2 - Amministrativi'!A1"/><Relationship Id="rId11" Type="http://schemas.openxmlformats.org/officeDocument/2006/relationships/hyperlink" Target="#'Inserimento Dati'!A1"/><Relationship Id="rId5" Type="http://schemas.openxmlformats.org/officeDocument/2006/relationships/hyperlink" Target="#'C1 - Insegnanti'!A1"/><Relationship Id="rId10" Type="http://schemas.openxmlformats.org/officeDocument/2006/relationships/hyperlink" Target="#'Risultati 1'!A1"/><Relationship Id="rId4" Type="http://schemas.openxmlformats.org/officeDocument/2006/relationships/hyperlink" Target="#'B - Contesto del lavoro'!A1"/><Relationship Id="rId9" Type="http://schemas.openxmlformats.org/officeDocument/2006/relationships/hyperlink" Target="#'C5 - Coordinatori'!A1"/></Relationships>
</file>

<file path=xl/drawings/drawing1.xml><?xml version="1.0" encoding="utf-8"?>
<xdr:wsDr xmlns:xdr="http://schemas.openxmlformats.org/drawingml/2006/spreadsheetDrawing" xmlns:a="http://schemas.openxmlformats.org/drawingml/2006/main">
  <xdr:twoCellAnchor>
    <xdr:from>
      <xdr:col>7</xdr:col>
      <xdr:colOff>320040</xdr:colOff>
      <xdr:row>8</xdr:row>
      <xdr:rowOff>198120</xdr:rowOff>
    </xdr:from>
    <xdr:to>
      <xdr:col>9</xdr:col>
      <xdr:colOff>670893</xdr:colOff>
      <xdr:row>30</xdr:row>
      <xdr:rowOff>60960</xdr:rowOff>
    </xdr:to>
    <xdr:sp macro="" textlink="">
      <xdr:nvSpPr>
        <xdr:cNvPr id="12" name="Rettangolo 11">
          <a:extLst>
            <a:ext uri="{FF2B5EF4-FFF2-40B4-BE49-F238E27FC236}">
              <a16:creationId xmlns:a16="http://schemas.microsoft.com/office/drawing/2014/main" id="{7D76E5BB-95DA-DC4A-83C0-1BAA6BC57705}"/>
            </a:ext>
          </a:extLst>
        </xdr:cNvPr>
        <xdr:cNvSpPr/>
      </xdr:nvSpPr>
      <xdr:spPr>
        <a:xfrm>
          <a:off x="5735320" y="1823720"/>
          <a:ext cx="2037413" cy="423164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745892</xdr:colOff>
      <xdr:row>10</xdr:row>
      <xdr:rowOff>0</xdr:rowOff>
    </xdr:from>
    <xdr:to>
      <xdr:col>9</xdr:col>
      <xdr:colOff>248877</xdr:colOff>
      <xdr:row>11</xdr:row>
      <xdr:rowOff>180401</xdr:rowOff>
    </xdr:to>
    <xdr:sp macro="" textlink="">
      <xdr:nvSpPr>
        <xdr:cNvPr id="13" name="Rettangolo 12">
          <a:hlinkClick xmlns:r="http://schemas.openxmlformats.org/officeDocument/2006/relationships" r:id="rId1"/>
          <a:extLst>
            <a:ext uri="{FF2B5EF4-FFF2-40B4-BE49-F238E27FC236}">
              <a16:creationId xmlns:a16="http://schemas.microsoft.com/office/drawing/2014/main" id="{7E302291-962E-5343-999A-5274ADDE7DF3}"/>
            </a:ext>
          </a:extLst>
        </xdr:cNvPr>
        <xdr:cNvSpPr/>
      </xdr:nvSpPr>
      <xdr:spPr>
        <a:xfrm>
          <a:off x="6039252" y="307433"/>
          <a:ext cx="1148905" cy="2793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7</xdr:col>
      <xdr:colOff>757181</xdr:colOff>
      <xdr:row>13</xdr:row>
      <xdr:rowOff>138868</xdr:rowOff>
    </xdr:from>
    <xdr:to>
      <xdr:col>9</xdr:col>
      <xdr:colOff>260166</xdr:colOff>
      <xdr:row>15</xdr:row>
      <xdr:rowOff>12737</xdr:rowOff>
    </xdr:to>
    <xdr:sp macro="" textlink="">
      <xdr:nvSpPr>
        <xdr:cNvPr id="14" name="Rettangolo 13">
          <a:hlinkClick xmlns:r="http://schemas.openxmlformats.org/officeDocument/2006/relationships" r:id="rId2"/>
          <a:extLst>
            <a:ext uri="{FF2B5EF4-FFF2-40B4-BE49-F238E27FC236}">
              <a16:creationId xmlns:a16="http://schemas.microsoft.com/office/drawing/2014/main" id="{FF3A27BF-95BA-5740-966B-A8981F83E722}"/>
            </a:ext>
          </a:extLst>
        </xdr:cNvPr>
        <xdr:cNvSpPr/>
      </xdr:nvSpPr>
      <xdr:spPr>
        <a:xfrm>
          <a:off x="6050541" y="951668"/>
          <a:ext cx="1148905" cy="2802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7</xdr:col>
      <xdr:colOff>749655</xdr:colOff>
      <xdr:row>15</xdr:row>
      <xdr:rowOff>80469</xdr:rowOff>
    </xdr:from>
    <xdr:to>
      <xdr:col>9</xdr:col>
      <xdr:colOff>252640</xdr:colOff>
      <xdr:row>16</xdr:row>
      <xdr:rowOff>155586</xdr:rowOff>
    </xdr:to>
    <xdr:sp macro="" textlink="">
      <xdr:nvSpPr>
        <xdr:cNvPr id="15" name="Rettangolo 14">
          <a:hlinkClick xmlns:r="http://schemas.openxmlformats.org/officeDocument/2006/relationships" r:id="rId3"/>
          <a:extLst>
            <a:ext uri="{FF2B5EF4-FFF2-40B4-BE49-F238E27FC236}">
              <a16:creationId xmlns:a16="http://schemas.microsoft.com/office/drawing/2014/main" id="{E198387C-7EE0-EE47-BDB0-62D9DC355878}"/>
            </a:ext>
          </a:extLst>
        </xdr:cNvPr>
        <xdr:cNvSpPr/>
      </xdr:nvSpPr>
      <xdr:spPr>
        <a:xfrm>
          <a:off x="6043015" y="1299669"/>
          <a:ext cx="1148905" cy="2783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7</xdr:col>
      <xdr:colOff>742129</xdr:colOff>
      <xdr:row>17</xdr:row>
      <xdr:rowOff>38934</xdr:rowOff>
    </xdr:from>
    <xdr:to>
      <xdr:col>9</xdr:col>
      <xdr:colOff>245114</xdr:colOff>
      <xdr:row>18</xdr:row>
      <xdr:rowOff>116002</xdr:rowOff>
    </xdr:to>
    <xdr:sp macro="" textlink="">
      <xdr:nvSpPr>
        <xdr:cNvPr id="16" name="Rettangolo 15">
          <a:hlinkClick xmlns:r="http://schemas.openxmlformats.org/officeDocument/2006/relationships" r:id="rId4"/>
          <a:extLst>
            <a:ext uri="{FF2B5EF4-FFF2-40B4-BE49-F238E27FC236}">
              <a16:creationId xmlns:a16="http://schemas.microsoft.com/office/drawing/2014/main" id="{0AB8BB81-C6EF-0A48-94A9-E5B4CFA60BFA}"/>
            </a:ext>
          </a:extLst>
        </xdr:cNvPr>
        <xdr:cNvSpPr/>
      </xdr:nvSpPr>
      <xdr:spPr>
        <a:xfrm>
          <a:off x="6035489" y="1664534"/>
          <a:ext cx="1148905" cy="2802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7</xdr:col>
      <xdr:colOff>744011</xdr:colOff>
      <xdr:row>19</xdr:row>
      <xdr:rowOff>16214</xdr:rowOff>
    </xdr:from>
    <xdr:to>
      <xdr:col>9</xdr:col>
      <xdr:colOff>246996</xdr:colOff>
      <xdr:row>20</xdr:row>
      <xdr:rowOff>93284</xdr:rowOff>
    </xdr:to>
    <xdr:sp macro="" textlink="">
      <xdr:nvSpPr>
        <xdr:cNvPr id="17" name="Rettangolo 16">
          <a:hlinkClick xmlns:r="http://schemas.openxmlformats.org/officeDocument/2006/relationships" r:id="rId5"/>
          <a:extLst>
            <a:ext uri="{FF2B5EF4-FFF2-40B4-BE49-F238E27FC236}">
              <a16:creationId xmlns:a16="http://schemas.microsoft.com/office/drawing/2014/main" id="{75853642-7B64-FC4B-98CA-BF87B9CF4321}"/>
            </a:ext>
          </a:extLst>
        </xdr:cNvPr>
        <xdr:cNvSpPr/>
      </xdr:nvSpPr>
      <xdr:spPr>
        <a:xfrm>
          <a:off x="6037371" y="2048214"/>
          <a:ext cx="1148905" cy="2802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7</xdr:col>
      <xdr:colOff>745892</xdr:colOff>
      <xdr:row>20</xdr:row>
      <xdr:rowOff>170425</xdr:rowOff>
    </xdr:from>
    <xdr:to>
      <xdr:col>9</xdr:col>
      <xdr:colOff>248877</xdr:colOff>
      <xdr:row>22</xdr:row>
      <xdr:rowOff>44294</xdr:rowOff>
    </xdr:to>
    <xdr:sp macro="" textlink="">
      <xdr:nvSpPr>
        <xdr:cNvPr id="18" name="Rettangolo 17">
          <a:hlinkClick xmlns:r="http://schemas.openxmlformats.org/officeDocument/2006/relationships" r:id="rId6"/>
          <a:extLst>
            <a:ext uri="{FF2B5EF4-FFF2-40B4-BE49-F238E27FC236}">
              <a16:creationId xmlns:a16="http://schemas.microsoft.com/office/drawing/2014/main" id="{9D6EE8AD-FD83-A242-A3C9-9D93FA8417B8}"/>
            </a:ext>
          </a:extLst>
        </xdr:cNvPr>
        <xdr:cNvSpPr/>
      </xdr:nvSpPr>
      <xdr:spPr>
        <a:xfrm>
          <a:off x="6039252" y="2405625"/>
          <a:ext cx="1148905" cy="2802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7</xdr:col>
      <xdr:colOff>757180</xdr:colOff>
      <xdr:row>22</xdr:row>
      <xdr:rowOff>147706</xdr:rowOff>
    </xdr:from>
    <xdr:to>
      <xdr:col>9</xdr:col>
      <xdr:colOff>260165</xdr:colOff>
      <xdr:row>24</xdr:row>
      <xdr:rowOff>21575</xdr:rowOff>
    </xdr:to>
    <xdr:sp macro="" textlink="">
      <xdr:nvSpPr>
        <xdr:cNvPr id="19" name="Rettangolo 18">
          <a:hlinkClick xmlns:r="http://schemas.openxmlformats.org/officeDocument/2006/relationships" r:id="rId7"/>
          <a:extLst>
            <a:ext uri="{FF2B5EF4-FFF2-40B4-BE49-F238E27FC236}">
              <a16:creationId xmlns:a16="http://schemas.microsoft.com/office/drawing/2014/main" id="{9D840936-3FF9-8045-87E3-66FF59639382}"/>
            </a:ext>
          </a:extLst>
        </xdr:cNvPr>
        <xdr:cNvSpPr/>
      </xdr:nvSpPr>
      <xdr:spPr>
        <a:xfrm>
          <a:off x="6050540" y="2789306"/>
          <a:ext cx="1148905" cy="2802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7</xdr:col>
      <xdr:colOff>740247</xdr:colOff>
      <xdr:row>24</xdr:row>
      <xdr:rowOff>98715</xdr:rowOff>
    </xdr:from>
    <xdr:to>
      <xdr:col>9</xdr:col>
      <xdr:colOff>243232</xdr:colOff>
      <xdr:row>25</xdr:row>
      <xdr:rowOff>175785</xdr:rowOff>
    </xdr:to>
    <xdr:sp macro="" textlink="">
      <xdr:nvSpPr>
        <xdr:cNvPr id="20" name="Rettangolo 19">
          <a:hlinkClick xmlns:r="http://schemas.openxmlformats.org/officeDocument/2006/relationships" r:id="rId8"/>
          <a:extLst>
            <a:ext uri="{FF2B5EF4-FFF2-40B4-BE49-F238E27FC236}">
              <a16:creationId xmlns:a16="http://schemas.microsoft.com/office/drawing/2014/main" id="{1332680D-28D1-1847-9492-A6FC2F75869D}"/>
            </a:ext>
          </a:extLst>
        </xdr:cNvPr>
        <xdr:cNvSpPr/>
      </xdr:nvSpPr>
      <xdr:spPr>
        <a:xfrm>
          <a:off x="6033607" y="3146715"/>
          <a:ext cx="1148905" cy="2802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7</xdr:col>
      <xdr:colOff>742128</xdr:colOff>
      <xdr:row>26</xdr:row>
      <xdr:rowOff>75997</xdr:rowOff>
    </xdr:from>
    <xdr:to>
      <xdr:col>9</xdr:col>
      <xdr:colOff>245113</xdr:colOff>
      <xdr:row>27</xdr:row>
      <xdr:rowOff>153065</xdr:rowOff>
    </xdr:to>
    <xdr:sp macro="" textlink="">
      <xdr:nvSpPr>
        <xdr:cNvPr id="21" name="Rettangolo 20">
          <a:hlinkClick xmlns:r="http://schemas.openxmlformats.org/officeDocument/2006/relationships" r:id="rId9"/>
          <a:extLst>
            <a:ext uri="{FF2B5EF4-FFF2-40B4-BE49-F238E27FC236}">
              <a16:creationId xmlns:a16="http://schemas.microsoft.com/office/drawing/2014/main" id="{EBDBE19B-5D0E-A54B-8C9C-24D835B4DB48}"/>
            </a:ext>
          </a:extLst>
        </xdr:cNvPr>
        <xdr:cNvSpPr/>
      </xdr:nvSpPr>
      <xdr:spPr>
        <a:xfrm>
          <a:off x="6035488" y="3530397"/>
          <a:ext cx="1148905" cy="2802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7</xdr:col>
      <xdr:colOff>725194</xdr:colOff>
      <xdr:row>28</xdr:row>
      <xdr:rowOff>64637</xdr:rowOff>
    </xdr:from>
    <xdr:to>
      <xdr:col>9</xdr:col>
      <xdr:colOff>228179</xdr:colOff>
      <xdr:row>29</xdr:row>
      <xdr:rowOff>139754</xdr:rowOff>
    </xdr:to>
    <xdr:sp macro="" textlink="">
      <xdr:nvSpPr>
        <xdr:cNvPr id="22" name="Rettangolo 21">
          <a:hlinkClick xmlns:r="http://schemas.openxmlformats.org/officeDocument/2006/relationships" r:id="rId10"/>
          <a:extLst>
            <a:ext uri="{FF2B5EF4-FFF2-40B4-BE49-F238E27FC236}">
              <a16:creationId xmlns:a16="http://schemas.microsoft.com/office/drawing/2014/main" id="{1EDF6B11-365B-784C-8620-48C3E0580FF1}"/>
            </a:ext>
          </a:extLst>
        </xdr:cNvPr>
        <xdr:cNvSpPr/>
      </xdr:nvSpPr>
      <xdr:spPr>
        <a:xfrm>
          <a:off x="6018554" y="3925437"/>
          <a:ext cx="1148905" cy="2783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7</xdr:col>
      <xdr:colOff>749655</xdr:colOff>
      <xdr:row>12</xdr:row>
      <xdr:rowOff>26051</xdr:rowOff>
    </xdr:from>
    <xdr:to>
      <xdr:col>9</xdr:col>
      <xdr:colOff>252640</xdr:colOff>
      <xdr:row>13</xdr:row>
      <xdr:rowOff>103120</xdr:rowOff>
    </xdr:to>
    <xdr:sp macro="" textlink="">
      <xdr:nvSpPr>
        <xdr:cNvPr id="24" name="Rettangolo 23">
          <a:hlinkClick xmlns:r="http://schemas.openxmlformats.org/officeDocument/2006/relationships" r:id="rId11"/>
          <a:extLst>
            <a:ext uri="{FF2B5EF4-FFF2-40B4-BE49-F238E27FC236}">
              <a16:creationId xmlns:a16="http://schemas.microsoft.com/office/drawing/2014/main" id="{6D1D3515-8D39-254F-B3B3-C42967FD1B48}"/>
            </a:ext>
          </a:extLst>
        </xdr:cNvPr>
        <xdr:cNvSpPr/>
      </xdr:nvSpPr>
      <xdr:spPr>
        <a:xfrm>
          <a:off x="6043015" y="635651"/>
          <a:ext cx="1148905" cy="2802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7</xdr:col>
      <xdr:colOff>694714</xdr:colOff>
      <xdr:row>31</xdr:row>
      <xdr:rowOff>34157</xdr:rowOff>
    </xdr:from>
    <xdr:to>
      <xdr:col>9</xdr:col>
      <xdr:colOff>197699</xdr:colOff>
      <xdr:row>32</xdr:row>
      <xdr:rowOff>109274</xdr:rowOff>
    </xdr:to>
    <xdr:sp macro="" textlink="">
      <xdr:nvSpPr>
        <xdr:cNvPr id="4" name="Rettangolo 3">
          <a:hlinkClick xmlns:r="http://schemas.openxmlformats.org/officeDocument/2006/relationships" r:id="rId12"/>
          <a:extLst>
            <a:ext uri="{FF2B5EF4-FFF2-40B4-BE49-F238E27FC236}">
              <a16:creationId xmlns:a16="http://schemas.microsoft.com/office/drawing/2014/main" id="{47CF12D9-8791-094D-BFA1-AC7848AE1E3E}"/>
            </a:ext>
          </a:extLst>
        </xdr:cNvPr>
        <xdr:cNvSpPr/>
      </xdr:nvSpPr>
      <xdr:spPr>
        <a:xfrm>
          <a:off x="6109994" y="4504557"/>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135124</xdr:colOff>
      <xdr:row>0</xdr:row>
      <xdr:rowOff>122724</xdr:rowOff>
    </xdr:from>
    <xdr:to>
      <xdr:col>8</xdr:col>
      <xdr:colOff>473791</xdr:colOff>
      <xdr:row>20</xdr:row>
      <xdr:rowOff>138545</xdr:rowOff>
    </xdr:to>
    <xdr:sp macro="" textlink="">
      <xdr:nvSpPr>
        <xdr:cNvPr id="13" name="Rettangolo 12">
          <a:extLst>
            <a:ext uri="{FF2B5EF4-FFF2-40B4-BE49-F238E27FC236}">
              <a16:creationId xmlns:a16="http://schemas.microsoft.com/office/drawing/2014/main" id="{254E0AB0-4680-76E5-DA37-43E733F6C69D}"/>
            </a:ext>
          </a:extLst>
        </xdr:cNvPr>
        <xdr:cNvSpPr/>
      </xdr:nvSpPr>
      <xdr:spPr>
        <a:xfrm>
          <a:off x="6958488" y="122724"/>
          <a:ext cx="2024303" cy="4172185"/>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605494</xdr:colOff>
      <xdr:row>1</xdr:row>
      <xdr:rowOff>8978</xdr:rowOff>
    </xdr:from>
    <xdr:to>
      <xdr:col>8</xdr:col>
      <xdr:colOff>97495</xdr:colOff>
      <xdr:row>2</xdr:row>
      <xdr:rowOff>84237</xdr:rowOff>
    </xdr:to>
    <xdr:sp macro="" textlink="">
      <xdr:nvSpPr>
        <xdr:cNvPr id="2" name="Rettangolo 1">
          <a:extLst>
            <a:ext uri="{FF2B5EF4-FFF2-40B4-BE49-F238E27FC236}">
              <a16:creationId xmlns:a16="http://schemas.microsoft.com/office/drawing/2014/main" id="{D946C2D2-692E-6E48-248B-B3E0F9892293}"/>
            </a:ext>
          </a:extLst>
        </xdr:cNvPr>
        <xdr:cNvSpPr/>
      </xdr:nvSpPr>
      <xdr:spPr>
        <a:xfrm>
          <a:off x="7428858" y="216796"/>
          <a:ext cx="1177637" cy="283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6</xdr:col>
      <xdr:colOff>616783</xdr:colOff>
      <xdr:row>4</xdr:row>
      <xdr:rowOff>39083</xdr:rowOff>
    </xdr:from>
    <xdr:to>
      <xdr:col>8</xdr:col>
      <xdr:colOff>108784</xdr:colOff>
      <xdr:row>5</xdr:row>
      <xdr:rowOff>115197</xdr:rowOff>
    </xdr:to>
    <xdr:sp macro="" textlink="">
      <xdr:nvSpPr>
        <xdr:cNvPr id="3" name="Rettangolo 2">
          <a:hlinkClick xmlns:r="http://schemas.openxmlformats.org/officeDocument/2006/relationships" r:id="rId1"/>
          <a:extLst>
            <a:ext uri="{FF2B5EF4-FFF2-40B4-BE49-F238E27FC236}">
              <a16:creationId xmlns:a16="http://schemas.microsoft.com/office/drawing/2014/main" id="{C7C79237-DC55-694A-8359-61E8707ABE20}"/>
            </a:ext>
          </a:extLst>
        </xdr:cNvPr>
        <xdr:cNvSpPr/>
      </xdr:nvSpPr>
      <xdr:spPr>
        <a:xfrm>
          <a:off x="7440147" y="870356"/>
          <a:ext cx="1177637" cy="2839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6</xdr:col>
      <xdr:colOff>609257</xdr:colOff>
      <xdr:row>5</xdr:row>
      <xdr:rowOff>182929</xdr:rowOff>
    </xdr:from>
    <xdr:to>
      <xdr:col>8</xdr:col>
      <xdr:colOff>101258</xdr:colOff>
      <xdr:row>7</xdr:row>
      <xdr:rowOff>50370</xdr:rowOff>
    </xdr:to>
    <xdr:sp macro="" textlink="">
      <xdr:nvSpPr>
        <xdr:cNvPr id="4" name="Rettangolo 3">
          <a:hlinkClick xmlns:r="http://schemas.openxmlformats.org/officeDocument/2006/relationships" r:id="rId2"/>
          <a:extLst>
            <a:ext uri="{FF2B5EF4-FFF2-40B4-BE49-F238E27FC236}">
              <a16:creationId xmlns:a16="http://schemas.microsoft.com/office/drawing/2014/main" id="{09390B66-B994-B843-B60B-498C54705977}"/>
            </a:ext>
          </a:extLst>
        </xdr:cNvPr>
        <xdr:cNvSpPr/>
      </xdr:nvSpPr>
      <xdr:spPr>
        <a:xfrm>
          <a:off x="7432621" y="1222020"/>
          <a:ext cx="1177637" cy="283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6</xdr:col>
      <xdr:colOff>601731</xdr:colOff>
      <xdr:row>7</xdr:row>
      <xdr:rowOff>137773</xdr:rowOff>
    </xdr:from>
    <xdr:to>
      <xdr:col>8</xdr:col>
      <xdr:colOff>93732</xdr:colOff>
      <xdr:row>9</xdr:row>
      <xdr:rowOff>5214</xdr:rowOff>
    </xdr:to>
    <xdr:sp macro="" textlink="">
      <xdr:nvSpPr>
        <xdr:cNvPr id="5" name="Rettangolo 4">
          <a:hlinkClick xmlns:r="http://schemas.openxmlformats.org/officeDocument/2006/relationships" r:id="rId3"/>
          <a:extLst>
            <a:ext uri="{FF2B5EF4-FFF2-40B4-BE49-F238E27FC236}">
              <a16:creationId xmlns:a16="http://schemas.microsoft.com/office/drawing/2014/main" id="{F3DCCE55-AC02-8046-96C4-B13EF77DA1C5}"/>
            </a:ext>
          </a:extLst>
        </xdr:cNvPr>
        <xdr:cNvSpPr/>
      </xdr:nvSpPr>
      <xdr:spPr>
        <a:xfrm>
          <a:off x="7425095" y="1592500"/>
          <a:ext cx="1177637" cy="2830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6</xdr:col>
      <xdr:colOff>603613</xdr:colOff>
      <xdr:row>9</xdr:row>
      <xdr:rowOff>111433</xdr:rowOff>
    </xdr:from>
    <xdr:to>
      <xdr:col>8</xdr:col>
      <xdr:colOff>95614</xdr:colOff>
      <xdr:row>10</xdr:row>
      <xdr:rowOff>186693</xdr:rowOff>
    </xdr:to>
    <xdr:sp macro="" textlink="">
      <xdr:nvSpPr>
        <xdr:cNvPr id="6" name="Rettangolo 5">
          <a:hlinkClick xmlns:r="http://schemas.openxmlformats.org/officeDocument/2006/relationships" r:id="rId4"/>
          <a:extLst>
            <a:ext uri="{FF2B5EF4-FFF2-40B4-BE49-F238E27FC236}">
              <a16:creationId xmlns:a16="http://schemas.microsoft.com/office/drawing/2014/main" id="{B32CE406-5893-F242-BC2B-69540BFE8F3D}"/>
            </a:ext>
          </a:extLst>
        </xdr:cNvPr>
        <xdr:cNvSpPr/>
      </xdr:nvSpPr>
      <xdr:spPr>
        <a:xfrm>
          <a:off x="7426977" y="1981797"/>
          <a:ext cx="1177637" cy="2830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6</xdr:col>
      <xdr:colOff>605494</xdr:colOff>
      <xdr:row>11</xdr:row>
      <xdr:rowOff>56016</xdr:rowOff>
    </xdr:from>
    <xdr:to>
      <xdr:col>8</xdr:col>
      <xdr:colOff>97495</xdr:colOff>
      <xdr:row>12</xdr:row>
      <xdr:rowOff>132129</xdr:rowOff>
    </xdr:to>
    <xdr:sp macro="" textlink="">
      <xdr:nvSpPr>
        <xdr:cNvPr id="7" name="Rettangolo 6">
          <a:hlinkClick xmlns:r="http://schemas.openxmlformats.org/officeDocument/2006/relationships" r:id="rId5"/>
          <a:extLst>
            <a:ext uri="{FF2B5EF4-FFF2-40B4-BE49-F238E27FC236}">
              <a16:creationId xmlns:a16="http://schemas.microsoft.com/office/drawing/2014/main" id="{AB4BED3B-582E-FA4D-B667-2337E679843B}"/>
            </a:ext>
          </a:extLst>
        </xdr:cNvPr>
        <xdr:cNvSpPr/>
      </xdr:nvSpPr>
      <xdr:spPr>
        <a:xfrm>
          <a:off x="7428858" y="2342016"/>
          <a:ext cx="1177637" cy="2839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6</xdr:col>
      <xdr:colOff>616782</xdr:colOff>
      <xdr:row>13</xdr:row>
      <xdr:rowOff>29676</xdr:rowOff>
    </xdr:from>
    <xdr:to>
      <xdr:col>8</xdr:col>
      <xdr:colOff>108783</xdr:colOff>
      <xdr:row>14</xdr:row>
      <xdr:rowOff>105791</xdr:rowOff>
    </xdr:to>
    <xdr:sp macro="" textlink="">
      <xdr:nvSpPr>
        <xdr:cNvPr id="8" name="Rettangolo 7">
          <a:hlinkClick xmlns:r="http://schemas.openxmlformats.org/officeDocument/2006/relationships" r:id="rId6"/>
          <a:extLst>
            <a:ext uri="{FF2B5EF4-FFF2-40B4-BE49-F238E27FC236}">
              <a16:creationId xmlns:a16="http://schemas.microsoft.com/office/drawing/2014/main" id="{AEC734F3-C64D-2E47-8117-1F37324B94E6}"/>
            </a:ext>
          </a:extLst>
        </xdr:cNvPr>
        <xdr:cNvSpPr/>
      </xdr:nvSpPr>
      <xdr:spPr>
        <a:xfrm>
          <a:off x="7440146" y="2731312"/>
          <a:ext cx="1177637" cy="2839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6</xdr:col>
      <xdr:colOff>599849</xdr:colOff>
      <xdr:row>14</xdr:row>
      <xdr:rowOff>182931</xdr:rowOff>
    </xdr:from>
    <xdr:to>
      <xdr:col>8</xdr:col>
      <xdr:colOff>91850</xdr:colOff>
      <xdr:row>16</xdr:row>
      <xdr:rowOff>50372</xdr:rowOff>
    </xdr:to>
    <xdr:sp macro="" textlink="">
      <xdr:nvSpPr>
        <xdr:cNvPr id="9" name="Rettangolo 8">
          <a:hlinkClick xmlns:r="http://schemas.openxmlformats.org/officeDocument/2006/relationships" r:id="rId7"/>
          <a:extLst>
            <a:ext uri="{FF2B5EF4-FFF2-40B4-BE49-F238E27FC236}">
              <a16:creationId xmlns:a16="http://schemas.microsoft.com/office/drawing/2014/main" id="{9518EB7A-703B-2E4B-A112-6241FEB32A53}"/>
            </a:ext>
          </a:extLst>
        </xdr:cNvPr>
        <xdr:cNvSpPr/>
      </xdr:nvSpPr>
      <xdr:spPr>
        <a:xfrm>
          <a:off x="7423213" y="3092386"/>
          <a:ext cx="1177637" cy="283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6</xdr:col>
      <xdr:colOff>601730</xdr:colOff>
      <xdr:row>16</xdr:row>
      <xdr:rowOff>156591</xdr:rowOff>
    </xdr:from>
    <xdr:to>
      <xdr:col>8</xdr:col>
      <xdr:colOff>93731</xdr:colOff>
      <xdr:row>18</xdr:row>
      <xdr:rowOff>24032</xdr:rowOff>
    </xdr:to>
    <xdr:sp macro="" textlink="">
      <xdr:nvSpPr>
        <xdr:cNvPr id="10" name="Rettangolo 9">
          <a:hlinkClick xmlns:r="http://schemas.openxmlformats.org/officeDocument/2006/relationships" r:id="rId8"/>
          <a:extLst>
            <a:ext uri="{FF2B5EF4-FFF2-40B4-BE49-F238E27FC236}">
              <a16:creationId xmlns:a16="http://schemas.microsoft.com/office/drawing/2014/main" id="{83D9B93E-2BFC-D74F-88D6-90465C7EC0B1}"/>
            </a:ext>
          </a:extLst>
        </xdr:cNvPr>
        <xdr:cNvSpPr/>
      </xdr:nvSpPr>
      <xdr:spPr>
        <a:xfrm>
          <a:off x="7425094" y="3481682"/>
          <a:ext cx="1177637" cy="283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6</xdr:col>
      <xdr:colOff>584796</xdr:colOff>
      <xdr:row>18</xdr:row>
      <xdr:rowOff>139659</xdr:rowOff>
    </xdr:from>
    <xdr:to>
      <xdr:col>8</xdr:col>
      <xdr:colOff>76797</xdr:colOff>
      <xdr:row>20</xdr:row>
      <xdr:rowOff>7100</xdr:rowOff>
    </xdr:to>
    <xdr:sp macro="" textlink="">
      <xdr:nvSpPr>
        <xdr:cNvPr id="11" name="Rettangolo 10">
          <a:hlinkClick xmlns:r="http://schemas.openxmlformats.org/officeDocument/2006/relationships" r:id="rId9"/>
          <a:extLst>
            <a:ext uri="{FF2B5EF4-FFF2-40B4-BE49-F238E27FC236}">
              <a16:creationId xmlns:a16="http://schemas.microsoft.com/office/drawing/2014/main" id="{E6281B37-0F2F-AD44-B079-43762D7C0DAC}"/>
            </a:ext>
          </a:extLst>
        </xdr:cNvPr>
        <xdr:cNvSpPr/>
      </xdr:nvSpPr>
      <xdr:spPr>
        <a:xfrm>
          <a:off x="7408160" y="3880386"/>
          <a:ext cx="1177637" cy="2830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6</xdr:col>
      <xdr:colOff>609257</xdr:colOff>
      <xdr:row>2</xdr:row>
      <xdr:rowOff>135895</xdr:rowOff>
    </xdr:from>
    <xdr:to>
      <xdr:col>8</xdr:col>
      <xdr:colOff>101258</xdr:colOff>
      <xdr:row>4</xdr:row>
      <xdr:rowOff>3335</xdr:rowOff>
    </xdr:to>
    <xdr:sp macro="" textlink="">
      <xdr:nvSpPr>
        <xdr:cNvPr id="14" name="Rettangolo 13">
          <a:hlinkClick xmlns:r="http://schemas.openxmlformats.org/officeDocument/2006/relationships" r:id="rId10"/>
          <a:extLst>
            <a:ext uri="{FF2B5EF4-FFF2-40B4-BE49-F238E27FC236}">
              <a16:creationId xmlns:a16="http://schemas.microsoft.com/office/drawing/2014/main" id="{11F601D1-3038-8445-8D9B-A0BE78C16392}"/>
            </a:ext>
          </a:extLst>
        </xdr:cNvPr>
        <xdr:cNvSpPr/>
      </xdr:nvSpPr>
      <xdr:spPr>
        <a:xfrm>
          <a:off x="7432621" y="551531"/>
          <a:ext cx="1177637" cy="283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6</xdr:col>
      <xdr:colOff>565728</xdr:colOff>
      <xdr:row>21</xdr:row>
      <xdr:rowOff>116735</xdr:rowOff>
    </xdr:from>
    <xdr:to>
      <xdr:col>8</xdr:col>
      <xdr:colOff>80755</xdr:colOff>
      <xdr:row>22</xdr:row>
      <xdr:rowOff>188945</xdr:rowOff>
    </xdr:to>
    <xdr:sp macro="" textlink="">
      <xdr:nvSpPr>
        <xdr:cNvPr id="15" name="Rettangolo 14">
          <a:hlinkClick xmlns:r="http://schemas.openxmlformats.org/officeDocument/2006/relationships" r:id="rId11"/>
          <a:extLst>
            <a:ext uri="{FF2B5EF4-FFF2-40B4-BE49-F238E27FC236}">
              <a16:creationId xmlns:a16="http://schemas.microsoft.com/office/drawing/2014/main" id="{50DA2F1C-1CFB-C44A-95C4-D020EF96766B}"/>
            </a:ext>
          </a:extLst>
        </xdr:cNvPr>
        <xdr:cNvSpPr/>
      </xdr:nvSpPr>
      <xdr:spPr>
        <a:xfrm>
          <a:off x="7389092" y="4480917"/>
          <a:ext cx="1200663" cy="280028"/>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205560</xdr:colOff>
      <xdr:row>0</xdr:row>
      <xdr:rowOff>211470</xdr:rowOff>
    </xdr:from>
    <xdr:to>
      <xdr:col>9</xdr:col>
      <xdr:colOff>2830</xdr:colOff>
      <xdr:row>21</xdr:row>
      <xdr:rowOff>103372</xdr:rowOff>
    </xdr:to>
    <xdr:sp macro="" textlink="">
      <xdr:nvSpPr>
        <xdr:cNvPr id="2" name="Rettangolo 1">
          <a:extLst>
            <a:ext uri="{FF2B5EF4-FFF2-40B4-BE49-F238E27FC236}">
              <a16:creationId xmlns:a16="http://schemas.microsoft.com/office/drawing/2014/main" id="{B64DC6C9-B4F5-B745-A621-8908CBA1A86D}"/>
            </a:ext>
          </a:extLst>
        </xdr:cNvPr>
        <xdr:cNvSpPr/>
      </xdr:nvSpPr>
      <xdr:spPr>
        <a:xfrm>
          <a:off x="14013118" y="211470"/>
          <a:ext cx="1761340" cy="42926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218435</xdr:colOff>
      <xdr:row>1</xdr:row>
      <xdr:rowOff>117111</xdr:rowOff>
    </xdr:from>
    <xdr:to>
      <xdr:col>8</xdr:col>
      <xdr:colOff>540639</xdr:colOff>
      <xdr:row>2</xdr:row>
      <xdr:rowOff>196132</xdr:rowOff>
    </xdr:to>
    <xdr:sp macro="" textlink="">
      <xdr:nvSpPr>
        <xdr:cNvPr id="3" name="Rettangolo 2">
          <a:hlinkClick xmlns:r="http://schemas.openxmlformats.org/officeDocument/2006/relationships" r:id="rId1"/>
          <a:extLst>
            <a:ext uri="{FF2B5EF4-FFF2-40B4-BE49-F238E27FC236}">
              <a16:creationId xmlns:a16="http://schemas.microsoft.com/office/drawing/2014/main" id="{E6B1D1BF-2F89-E84B-9E46-85CF01C000CA}"/>
            </a:ext>
          </a:extLst>
        </xdr:cNvPr>
        <xdr:cNvSpPr/>
      </xdr:nvSpPr>
      <xdr:spPr>
        <a:xfrm>
          <a:off x="14306575" y="382925"/>
          <a:ext cx="1163948" cy="28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7</xdr:col>
      <xdr:colOff>229724</xdr:colOff>
      <xdr:row>4</xdr:row>
      <xdr:rowOff>158504</xdr:rowOff>
    </xdr:from>
    <xdr:to>
      <xdr:col>8</xdr:col>
      <xdr:colOff>551928</xdr:colOff>
      <xdr:row>6</xdr:row>
      <xdr:rowOff>30783</xdr:rowOff>
    </xdr:to>
    <xdr:sp macro="" textlink="">
      <xdr:nvSpPr>
        <xdr:cNvPr id="4" name="Rettangolo 3">
          <a:hlinkClick xmlns:r="http://schemas.openxmlformats.org/officeDocument/2006/relationships" r:id="rId2"/>
          <a:extLst>
            <a:ext uri="{FF2B5EF4-FFF2-40B4-BE49-F238E27FC236}">
              <a16:creationId xmlns:a16="http://schemas.microsoft.com/office/drawing/2014/main" id="{425AB050-F17E-F147-81AC-D7F13E4079D0}"/>
            </a:ext>
          </a:extLst>
        </xdr:cNvPr>
        <xdr:cNvSpPr/>
      </xdr:nvSpPr>
      <xdr:spPr>
        <a:xfrm>
          <a:off x="14317864" y="1044551"/>
          <a:ext cx="1163948" cy="2857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7</xdr:col>
      <xdr:colOff>222198</xdr:colOff>
      <xdr:row>6</xdr:row>
      <xdr:rowOff>102059</xdr:rowOff>
    </xdr:from>
    <xdr:to>
      <xdr:col>8</xdr:col>
      <xdr:colOff>544402</xdr:colOff>
      <xdr:row>7</xdr:row>
      <xdr:rowOff>181080</xdr:rowOff>
    </xdr:to>
    <xdr:sp macro="" textlink="">
      <xdr:nvSpPr>
        <xdr:cNvPr id="5" name="Rettangolo 4">
          <a:hlinkClick xmlns:r="http://schemas.openxmlformats.org/officeDocument/2006/relationships" r:id="rId3"/>
          <a:extLst>
            <a:ext uri="{FF2B5EF4-FFF2-40B4-BE49-F238E27FC236}">
              <a16:creationId xmlns:a16="http://schemas.microsoft.com/office/drawing/2014/main" id="{1C6A0688-EEFA-A948-AA14-5255A42A90BB}"/>
            </a:ext>
          </a:extLst>
        </xdr:cNvPr>
        <xdr:cNvSpPr/>
      </xdr:nvSpPr>
      <xdr:spPr>
        <a:xfrm>
          <a:off x="14310338" y="1401594"/>
          <a:ext cx="1163948" cy="28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7</xdr:col>
      <xdr:colOff>214672</xdr:colOff>
      <xdr:row>8</xdr:row>
      <xdr:rowOff>60884</xdr:rowOff>
    </xdr:from>
    <xdr:to>
      <xdr:col>8</xdr:col>
      <xdr:colOff>536876</xdr:colOff>
      <xdr:row>9</xdr:row>
      <xdr:rowOff>143450</xdr:rowOff>
    </xdr:to>
    <xdr:sp macro="" textlink="">
      <xdr:nvSpPr>
        <xdr:cNvPr id="6" name="Rettangolo 5">
          <a:hlinkClick xmlns:r="http://schemas.openxmlformats.org/officeDocument/2006/relationships" r:id="rId4"/>
          <a:extLst>
            <a:ext uri="{FF2B5EF4-FFF2-40B4-BE49-F238E27FC236}">
              <a16:creationId xmlns:a16="http://schemas.microsoft.com/office/drawing/2014/main" id="{196E96AF-639E-0A4E-8972-3CF0EFCC510F}"/>
            </a:ext>
          </a:extLst>
        </xdr:cNvPr>
        <xdr:cNvSpPr/>
      </xdr:nvSpPr>
      <xdr:spPr>
        <a:xfrm>
          <a:off x="14302812" y="1773907"/>
          <a:ext cx="1163948" cy="289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7</xdr:col>
      <xdr:colOff>216554</xdr:colOff>
      <xdr:row>10</xdr:row>
      <xdr:rowOff>42069</xdr:rowOff>
    </xdr:from>
    <xdr:to>
      <xdr:col>8</xdr:col>
      <xdr:colOff>538758</xdr:colOff>
      <xdr:row>11</xdr:row>
      <xdr:rowOff>124637</xdr:rowOff>
    </xdr:to>
    <xdr:sp macro="" textlink="">
      <xdr:nvSpPr>
        <xdr:cNvPr id="7" name="Rettangolo 6">
          <a:hlinkClick xmlns:r="http://schemas.openxmlformats.org/officeDocument/2006/relationships" r:id="rId5"/>
          <a:extLst>
            <a:ext uri="{FF2B5EF4-FFF2-40B4-BE49-F238E27FC236}">
              <a16:creationId xmlns:a16="http://schemas.microsoft.com/office/drawing/2014/main" id="{93C1E747-8B6A-264D-9EC9-DE1179C941A5}"/>
            </a:ext>
          </a:extLst>
        </xdr:cNvPr>
        <xdr:cNvSpPr/>
      </xdr:nvSpPr>
      <xdr:spPr>
        <a:xfrm>
          <a:off x="14304694" y="2168581"/>
          <a:ext cx="1163948" cy="2893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7</xdr:col>
      <xdr:colOff>218435</xdr:colOff>
      <xdr:row>11</xdr:row>
      <xdr:rowOff>201778</xdr:rowOff>
    </xdr:from>
    <xdr:to>
      <xdr:col>8</xdr:col>
      <xdr:colOff>540639</xdr:colOff>
      <xdr:row>13</xdr:row>
      <xdr:rowOff>77600</xdr:rowOff>
    </xdr:to>
    <xdr:sp macro="" textlink="">
      <xdr:nvSpPr>
        <xdr:cNvPr id="8" name="Rettangolo 7">
          <a:hlinkClick xmlns:r="http://schemas.openxmlformats.org/officeDocument/2006/relationships" r:id="rId6"/>
          <a:extLst>
            <a:ext uri="{FF2B5EF4-FFF2-40B4-BE49-F238E27FC236}">
              <a16:creationId xmlns:a16="http://schemas.microsoft.com/office/drawing/2014/main" id="{2D1BB1BE-A96C-674B-946E-B17C09F5CC8A}"/>
            </a:ext>
          </a:extLst>
        </xdr:cNvPr>
        <xdr:cNvSpPr/>
      </xdr:nvSpPr>
      <xdr:spPr>
        <a:xfrm>
          <a:off x="14306575" y="2535034"/>
          <a:ext cx="1163948" cy="289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7</xdr:col>
      <xdr:colOff>229723</xdr:colOff>
      <xdr:row>13</xdr:row>
      <xdr:rowOff>182964</xdr:rowOff>
    </xdr:from>
    <xdr:to>
      <xdr:col>8</xdr:col>
      <xdr:colOff>551927</xdr:colOff>
      <xdr:row>15</xdr:row>
      <xdr:rowOff>55241</xdr:rowOff>
    </xdr:to>
    <xdr:sp macro="" textlink="">
      <xdr:nvSpPr>
        <xdr:cNvPr id="9" name="Rettangolo 8">
          <a:hlinkClick xmlns:r="http://schemas.openxmlformats.org/officeDocument/2006/relationships" r:id="rId7"/>
          <a:extLst>
            <a:ext uri="{FF2B5EF4-FFF2-40B4-BE49-F238E27FC236}">
              <a16:creationId xmlns:a16="http://schemas.microsoft.com/office/drawing/2014/main" id="{933E58EE-E91F-F046-B490-6280B83AF2EF}"/>
            </a:ext>
          </a:extLst>
        </xdr:cNvPr>
        <xdr:cNvSpPr/>
      </xdr:nvSpPr>
      <xdr:spPr>
        <a:xfrm>
          <a:off x="14317863" y="2929708"/>
          <a:ext cx="1163948" cy="285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7</xdr:col>
      <xdr:colOff>212790</xdr:colOff>
      <xdr:row>15</xdr:row>
      <xdr:rowOff>135926</xdr:rowOff>
    </xdr:from>
    <xdr:to>
      <xdr:col>8</xdr:col>
      <xdr:colOff>534994</xdr:colOff>
      <xdr:row>17</xdr:row>
      <xdr:rowOff>8205</xdr:rowOff>
    </xdr:to>
    <xdr:sp macro="" textlink="">
      <xdr:nvSpPr>
        <xdr:cNvPr id="10" name="Rettangolo 9">
          <a:hlinkClick xmlns:r="http://schemas.openxmlformats.org/officeDocument/2006/relationships" r:id="rId8"/>
          <a:extLst>
            <a:ext uri="{FF2B5EF4-FFF2-40B4-BE49-F238E27FC236}">
              <a16:creationId xmlns:a16="http://schemas.microsoft.com/office/drawing/2014/main" id="{8890B9CC-4E0C-A54A-986A-A4222C6BF5AE}"/>
            </a:ext>
          </a:extLst>
        </xdr:cNvPr>
        <xdr:cNvSpPr/>
      </xdr:nvSpPr>
      <xdr:spPr>
        <a:xfrm>
          <a:off x="14300930" y="3296159"/>
          <a:ext cx="1163948" cy="2857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7</xdr:col>
      <xdr:colOff>214671</xdr:colOff>
      <xdr:row>17</xdr:row>
      <xdr:rowOff>117113</xdr:rowOff>
    </xdr:from>
    <xdr:to>
      <xdr:col>8</xdr:col>
      <xdr:colOff>536875</xdr:colOff>
      <xdr:row>18</xdr:row>
      <xdr:rowOff>196134</xdr:rowOff>
    </xdr:to>
    <xdr:sp macro="" textlink="">
      <xdr:nvSpPr>
        <xdr:cNvPr id="11" name="Rettangolo 10">
          <a:hlinkClick xmlns:r="http://schemas.openxmlformats.org/officeDocument/2006/relationships" r:id="rId9"/>
          <a:extLst>
            <a:ext uri="{FF2B5EF4-FFF2-40B4-BE49-F238E27FC236}">
              <a16:creationId xmlns:a16="http://schemas.microsoft.com/office/drawing/2014/main" id="{89479DBD-756C-F444-B4AC-2D206D6104CD}"/>
            </a:ext>
          </a:extLst>
        </xdr:cNvPr>
        <xdr:cNvSpPr/>
      </xdr:nvSpPr>
      <xdr:spPr>
        <a:xfrm>
          <a:off x="14302811" y="3690834"/>
          <a:ext cx="1163948" cy="28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7</xdr:col>
      <xdr:colOff>197737</xdr:colOff>
      <xdr:row>19</xdr:row>
      <xdr:rowOff>107706</xdr:rowOff>
    </xdr:from>
    <xdr:to>
      <xdr:col>8</xdr:col>
      <xdr:colOff>519941</xdr:colOff>
      <xdr:row>20</xdr:row>
      <xdr:rowOff>186728</xdr:rowOff>
    </xdr:to>
    <xdr:sp macro="" textlink="">
      <xdr:nvSpPr>
        <xdr:cNvPr id="12" name="Rettangolo 11">
          <a:hlinkClick xmlns:r="http://schemas.openxmlformats.org/officeDocument/2006/relationships" r:id="rId10"/>
          <a:extLst>
            <a:ext uri="{FF2B5EF4-FFF2-40B4-BE49-F238E27FC236}">
              <a16:creationId xmlns:a16="http://schemas.microsoft.com/office/drawing/2014/main" id="{F94CE0F8-04D3-C543-984F-256AC337479A}"/>
            </a:ext>
          </a:extLst>
        </xdr:cNvPr>
        <xdr:cNvSpPr/>
      </xdr:nvSpPr>
      <xdr:spPr>
        <a:xfrm>
          <a:off x="14285877" y="4094915"/>
          <a:ext cx="1163948" cy="285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a:t>
          </a:r>
          <a:r>
            <a:rPr lang="it-IT" sz="800" baseline="0"/>
            <a:t> 1</a:t>
          </a:r>
          <a:endParaRPr lang="it-IT" sz="800"/>
        </a:p>
      </xdr:txBody>
    </xdr:sp>
    <xdr:clientData/>
  </xdr:twoCellAnchor>
  <xdr:twoCellAnchor>
    <xdr:from>
      <xdr:col>7</xdr:col>
      <xdr:colOff>222198</xdr:colOff>
      <xdr:row>3</xdr:row>
      <xdr:rowOff>40190</xdr:rowOff>
    </xdr:from>
    <xdr:to>
      <xdr:col>8</xdr:col>
      <xdr:colOff>544402</xdr:colOff>
      <xdr:row>4</xdr:row>
      <xdr:rowOff>122756</xdr:rowOff>
    </xdr:to>
    <xdr:sp macro="" textlink="">
      <xdr:nvSpPr>
        <xdr:cNvPr id="14" name="Rettangolo 13">
          <a:hlinkClick xmlns:r="http://schemas.openxmlformats.org/officeDocument/2006/relationships" r:id="rId11"/>
          <a:extLst>
            <a:ext uri="{FF2B5EF4-FFF2-40B4-BE49-F238E27FC236}">
              <a16:creationId xmlns:a16="http://schemas.microsoft.com/office/drawing/2014/main" id="{8941A34E-0A23-E34E-A0FE-DC04250FB6E3}"/>
            </a:ext>
          </a:extLst>
        </xdr:cNvPr>
        <xdr:cNvSpPr/>
      </xdr:nvSpPr>
      <xdr:spPr>
        <a:xfrm>
          <a:off x="14310338" y="719492"/>
          <a:ext cx="1163948" cy="28931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7</xdr:col>
      <xdr:colOff>215602</xdr:colOff>
      <xdr:row>22</xdr:row>
      <xdr:rowOff>93329</xdr:rowOff>
    </xdr:from>
    <xdr:to>
      <xdr:col>8</xdr:col>
      <xdr:colOff>566948</xdr:colOff>
      <xdr:row>23</xdr:row>
      <xdr:rowOff>186758</xdr:rowOff>
    </xdr:to>
    <xdr:sp macro="" textlink="">
      <xdr:nvSpPr>
        <xdr:cNvPr id="15" name="Rettangolo 14">
          <a:hlinkClick xmlns:r="http://schemas.openxmlformats.org/officeDocument/2006/relationships" r:id="rId12"/>
          <a:extLst>
            <a:ext uri="{FF2B5EF4-FFF2-40B4-BE49-F238E27FC236}">
              <a16:creationId xmlns:a16="http://schemas.microsoft.com/office/drawing/2014/main" id="{43183259-1E7F-1243-8421-063A332B5DC0}"/>
            </a:ext>
          </a:extLst>
        </xdr:cNvPr>
        <xdr:cNvSpPr/>
      </xdr:nvSpPr>
      <xdr:spPr>
        <a:xfrm>
          <a:off x="14303742" y="4700771"/>
          <a:ext cx="1193090" cy="300173"/>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485169</xdr:colOff>
      <xdr:row>0</xdr:row>
      <xdr:rowOff>114159</xdr:rowOff>
    </xdr:from>
    <xdr:to>
      <xdr:col>38</xdr:col>
      <xdr:colOff>824258</xdr:colOff>
      <xdr:row>17</xdr:row>
      <xdr:rowOff>103909</xdr:rowOff>
    </xdr:to>
    <xdr:sp macro="" textlink="">
      <xdr:nvSpPr>
        <xdr:cNvPr id="14" name="Rettangolo 13">
          <a:extLst>
            <a:ext uri="{FF2B5EF4-FFF2-40B4-BE49-F238E27FC236}">
              <a16:creationId xmlns:a16="http://schemas.microsoft.com/office/drawing/2014/main" id="{97474F9D-7ADC-4847-8597-05482CAC7982}"/>
            </a:ext>
          </a:extLst>
        </xdr:cNvPr>
        <xdr:cNvSpPr/>
      </xdr:nvSpPr>
      <xdr:spPr>
        <a:xfrm>
          <a:off x="10229533" y="114159"/>
          <a:ext cx="2001634" cy="4123023"/>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37</xdr:col>
      <xdr:colOff>127899</xdr:colOff>
      <xdr:row>0</xdr:row>
      <xdr:rowOff>208231</xdr:rowOff>
    </xdr:from>
    <xdr:to>
      <xdr:col>38</xdr:col>
      <xdr:colOff>447962</xdr:colOff>
      <xdr:row>1</xdr:row>
      <xdr:rowOff>233599</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17CE87A0-BDED-1142-A2C9-7D25CE3F2E9D}"/>
            </a:ext>
          </a:extLst>
        </xdr:cNvPr>
        <xdr:cNvSpPr/>
      </xdr:nvSpPr>
      <xdr:spPr>
        <a:xfrm>
          <a:off x="10444865" y="20823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37</xdr:col>
      <xdr:colOff>139188</xdr:colOff>
      <xdr:row>3</xdr:row>
      <xdr:rowOff>117203</xdr:rowOff>
    </xdr:from>
    <xdr:to>
      <xdr:col>38</xdr:col>
      <xdr:colOff>459251</xdr:colOff>
      <xdr:row>4</xdr:row>
      <xdr:rowOff>156840</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2E6E7092-F7F1-F442-BD8D-E108916BDAFE}"/>
            </a:ext>
          </a:extLst>
        </xdr:cNvPr>
        <xdr:cNvSpPr/>
      </xdr:nvSpPr>
      <xdr:spPr>
        <a:xfrm>
          <a:off x="10456154" y="85922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37</xdr:col>
      <xdr:colOff>131662</xdr:colOff>
      <xdr:row>4</xdr:row>
      <xdr:rowOff>224572</xdr:rowOff>
    </xdr:from>
    <xdr:to>
      <xdr:col>38</xdr:col>
      <xdr:colOff>451725</xdr:colOff>
      <xdr:row>6</xdr:row>
      <xdr:rowOff>21626</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642860BC-3172-AE42-B319-952EF3B6DD4C}"/>
            </a:ext>
          </a:extLst>
        </xdr:cNvPr>
        <xdr:cNvSpPr/>
      </xdr:nvSpPr>
      <xdr:spPr>
        <a:xfrm>
          <a:off x="10448628" y="120917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37</xdr:col>
      <xdr:colOff>124136</xdr:colOff>
      <xdr:row>6</xdr:row>
      <xdr:rowOff>108174</xdr:rowOff>
    </xdr:from>
    <xdr:to>
      <xdr:col>38</xdr:col>
      <xdr:colOff>444199</xdr:colOff>
      <xdr:row>7</xdr:row>
      <xdr:rowOff>147811</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02B1693F-6525-C44F-8F1A-40FB4B40F4EC}"/>
            </a:ext>
          </a:extLst>
        </xdr:cNvPr>
        <xdr:cNvSpPr/>
      </xdr:nvSpPr>
      <xdr:spPr>
        <a:xfrm>
          <a:off x="10441102" y="157794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37</xdr:col>
      <xdr:colOff>126018</xdr:colOff>
      <xdr:row>8</xdr:row>
      <xdr:rowOff>10591</xdr:rowOff>
    </xdr:from>
    <xdr:to>
      <xdr:col>38</xdr:col>
      <xdr:colOff>446081</xdr:colOff>
      <xdr:row>9</xdr:row>
      <xdr:rowOff>50229</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8DFAA86A-F234-C146-BECC-CC0DFCAEEB5E}"/>
            </a:ext>
          </a:extLst>
        </xdr:cNvPr>
        <xdr:cNvSpPr/>
      </xdr:nvSpPr>
      <xdr:spPr>
        <a:xfrm>
          <a:off x="10442984" y="196553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37</xdr:col>
      <xdr:colOff>127899</xdr:colOff>
      <xdr:row>9</xdr:row>
      <xdr:rowOff>127370</xdr:rowOff>
    </xdr:from>
    <xdr:to>
      <xdr:col>38</xdr:col>
      <xdr:colOff>447962</xdr:colOff>
      <xdr:row>10</xdr:row>
      <xdr:rowOff>167008</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067CC5A7-2E3F-9248-9D2B-A702BFF429FE}"/>
            </a:ext>
          </a:extLst>
        </xdr:cNvPr>
        <xdr:cNvSpPr/>
      </xdr:nvSpPr>
      <xdr:spPr>
        <a:xfrm>
          <a:off x="10444865" y="232489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37</xdr:col>
      <xdr:colOff>139187</xdr:colOff>
      <xdr:row>11</xdr:row>
      <xdr:rowOff>29788</xdr:rowOff>
    </xdr:from>
    <xdr:to>
      <xdr:col>38</xdr:col>
      <xdr:colOff>459250</xdr:colOff>
      <xdr:row>12</xdr:row>
      <xdr:rowOff>69426</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8868C45D-F41A-3F4D-9624-D5F3331512FF}"/>
            </a:ext>
          </a:extLst>
        </xdr:cNvPr>
        <xdr:cNvSpPr/>
      </xdr:nvSpPr>
      <xdr:spPr>
        <a:xfrm>
          <a:off x="10456153" y="271248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37</xdr:col>
      <xdr:colOff>122254</xdr:colOff>
      <xdr:row>12</xdr:row>
      <xdr:rowOff>146566</xdr:rowOff>
    </xdr:from>
    <xdr:to>
      <xdr:col>38</xdr:col>
      <xdr:colOff>442317</xdr:colOff>
      <xdr:row>13</xdr:row>
      <xdr:rowOff>186204</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7E89A6C8-AAE9-D246-B610-7DE1C7DFA574}"/>
            </a:ext>
          </a:extLst>
        </xdr:cNvPr>
        <xdr:cNvSpPr/>
      </xdr:nvSpPr>
      <xdr:spPr>
        <a:xfrm>
          <a:off x="10439220" y="307184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37</xdr:col>
      <xdr:colOff>124135</xdr:colOff>
      <xdr:row>14</xdr:row>
      <xdr:rowOff>48984</xdr:rowOff>
    </xdr:from>
    <xdr:to>
      <xdr:col>38</xdr:col>
      <xdr:colOff>444198</xdr:colOff>
      <xdr:row>15</xdr:row>
      <xdr:rowOff>88621</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59DB36A5-74FE-0E44-9EC2-68D7723D5579}"/>
            </a:ext>
          </a:extLst>
        </xdr:cNvPr>
        <xdr:cNvSpPr/>
      </xdr:nvSpPr>
      <xdr:spPr>
        <a:xfrm>
          <a:off x="10441101" y="345943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37</xdr:col>
      <xdr:colOff>107201</xdr:colOff>
      <xdr:row>15</xdr:row>
      <xdr:rowOff>203393</xdr:rowOff>
    </xdr:from>
    <xdr:to>
      <xdr:col>38</xdr:col>
      <xdr:colOff>427264</xdr:colOff>
      <xdr:row>17</xdr:row>
      <xdr:rowOff>447</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660E208C-78F2-7B48-A0CA-1E876CF121E8}"/>
            </a:ext>
          </a:extLst>
        </xdr:cNvPr>
        <xdr:cNvSpPr/>
      </xdr:nvSpPr>
      <xdr:spPr>
        <a:xfrm>
          <a:off x="10424167" y="385642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37</xdr:col>
      <xdr:colOff>131662</xdr:colOff>
      <xdr:row>2</xdr:row>
      <xdr:rowOff>41817</xdr:rowOff>
    </xdr:from>
    <xdr:to>
      <xdr:col>38</xdr:col>
      <xdr:colOff>451725</xdr:colOff>
      <xdr:row>3</xdr:row>
      <xdr:rowOff>81455</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59FBE426-2C84-8645-95E1-30FDFC203B7E}"/>
            </a:ext>
          </a:extLst>
        </xdr:cNvPr>
        <xdr:cNvSpPr/>
      </xdr:nvSpPr>
      <xdr:spPr>
        <a:xfrm>
          <a:off x="10448628" y="54125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37</xdr:col>
      <xdr:colOff>74741</xdr:colOff>
      <xdr:row>18</xdr:row>
      <xdr:rowOff>6685</xdr:rowOff>
    </xdr:from>
    <xdr:to>
      <xdr:col>38</xdr:col>
      <xdr:colOff>435444</xdr:colOff>
      <xdr:row>19</xdr:row>
      <xdr:rowOff>39509</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F7F3E973-1E6A-EA47-A980-45D1556D3B4E}"/>
            </a:ext>
          </a:extLst>
        </xdr:cNvPr>
        <xdr:cNvSpPr/>
      </xdr:nvSpPr>
      <xdr:spPr>
        <a:xfrm>
          <a:off x="10650377" y="4382412"/>
          <a:ext cx="1191976" cy="275279"/>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222976</xdr:colOff>
      <xdr:row>0</xdr:row>
      <xdr:rowOff>106641</xdr:rowOff>
    </xdr:from>
    <xdr:to>
      <xdr:col>33</xdr:col>
      <xdr:colOff>714674</xdr:colOff>
      <xdr:row>13</xdr:row>
      <xdr:rowOff>387787</xdr:rowOff>
    </xdr:to>
    <xdr:sp macro="" textlink="">
      <xdr:nvSpPr>
        <xdr:cNvPr id="27" name="Rettangolo 26">
          <a:extLst>
            <a:ext uri="{FF2B5EF4-FFF2-40B4-BE49-F238E27FC236}">
              <a16:creationId xmlns:a16="http://schemas.microsoft.com/office/drawing/2014/main" id="{5B5F8A42-B1B7-9346-AEF6-FE3A645992FD}"/>
            </a:ext>
          </a:extLst>
        </xdr:cNvPr>
        <xdr:cNvSpPr/>
      </xdr:nvSpPr>
      <xdr:spPr>
        <a:xfrm>
          <a:off x="9704350" y="106641"/>
          <a:ext cx="1994370" cy="4081451"/>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14720</xdr:colOff>
      <xdr:row>0</xdr:row>
      <xdr:rowOff>200714</xdr:rowOff>
    </xdr:from>
    <xdr:to>
      <xdr:col>33</xdr:col>
      <xdr:colOff>338378</xdr:colOff>
      <xdr:row>2</xdr:row>
      <xdr:rowOff>56371</xdr:rowOff>
    </xdr:to>
    <xdr:sp macro="" textlink="">
      <xdr:nvSpPr>
        <xdr:cNvPr id="28" name="Rettangolo 27">
          <a:hlinkClick xmlns:r="http://schemas.openxmlformats.org/officeDocument/2006/relationships" r:id="rId1"/>
          <a:extLst>
            <a:ext uri="{FF2B5EF4-FFF2-40B4-BE49-F238E27FC236}">
              <a16:creationId xmlns:a16="http://schemas.microsoft.com/office/drawing/2014/main" id="{ADBC62AD-9B45-5543-B1A4-37E37CE299F2}"/>
            </a:ext>
          </a:extLst>
        </xdr:cNvPr>
        <xdr:cNvSpPr/>
      </xdr:nvSpPr>
      <xdr:spPr>
        <a:xfrm>
          <a:off x="10174720" y="20071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26009</xdr:colOff>
      <xdr:row>4</xdr:row>
      <xdr:rowOff>47052</xdr:rowOff>
    </xdr:from>
    <xdr:to>
      <xdr:col>33</xdr:col>
      <xdr:colOff>349667</xdr:colOff>
      <xdr:row>5</xdr:row>
      <xdr:rowOff>115991</xdr:rowOff>
    </xdr:to>
    <xdr:sp macro="" textlink="">
      <xdr:nvSpPr>
        <xdr:cNvPr id="29" name="Rettangolo 28">
          <a:hlinkClick xmlns:r="http://schemas.openxmlformats.org/officeDocument/2006/relationships" r:id="rId2"/>
          <a:extLst>
            <a:ext uri="{FF2B5EF4-FFF2-40B4-BE49-F238E27FC236}">
              <a16:creationId xmlns:a16="http://schemas.microsoft.com/office/drawing/2014/main" id="{B2F03AC8-903D-0F40-9366-A496743E3AE6}"/>
            </a:ext>
          </a:extLst>
        </xdr:cNvPr>
        <xdr:cNvSpPr/>
      </xdr:nvSpPr>
      <xdr:spPr>
        <a:xfrm>
          <a:off x="10186009" y="85170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18483</xdr:colOff>
      <xdr:row>5</xdr:row>
      <xdr:rowOff>183723</xdr:rowOff>
    </xdr:from>
    <xdr:to>
      <xdr:col>33</xdr:col>
      <xdr:colOff>342141</xdr:colOff>
      <xdr:row>5</xdr:row>
      <xdr:rowOff>465945</xdr:rowOff>
    </xdr:to>
    <xdr:sp macro="" textlink="">
      <xdr:nvSpPr>
        <xdr:cNvPr id="30" name="Rettangolo 29">
          <a:hlinkClick xmlns:r="http://schemas.openxmlformats.org/officeDocument/2006/relationships" r:id="rId3"/>
          <a:extLst>
            <a:ext uri="{FF2B5EF4-FFF2-40B4-BE49-F238E27FC236}">
              <a16:creationId xmlns:a16="http://schemas.microsoft.com/office/drawing/2014/main" id="{CC95FF31-A84E-3147-9397-CA39AE057780}"/>
            </a:ext>
          </a:extLst>
        </xdr:cNvPr>
        <xdr:cNvSpPr/>
      </xdr:nvSpPr>
      <xdr:spPr>
        <a:xfrm>
          <a:off x="10178483" y="120166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10957</xdr:colOff>
      <xdr:row>5</xdr:row>
      <xdr:rowOff>552493</xdr:rowOff>
    </xdr:from>
    <xdr:to>
      <xdr:col>33</xdr:col>
      <xdr:colOff>334615</xdr:colOff>
      <xdr:row>7</xdr:row>
      <xdr:rowOff>59143</xdr:rowOff>
    </xdr:to>
    <xdr:sp macro="" textlink="">
      <xdr:nvSpPr>
        <xdr:cNvPr id="31" name="Rettangolo 30">
          <a:hlinkClick xmlns:r="http://schemas.openxmlformats.org/officeDocument/2006/relationships" r:id="rId4"/>
          <a:extLst>
            <a:ext uri="{FF2B5EF4-FFF2-40B4-BE49-F238E27FC236}">
              <a16:creationId xmlns:a16="http://schemas.microsoft.com/office/drawing/2014/main" id="{8FD8E288-97DA-554C-A671-6690E54D8F0B}"/>
            </a:ext>
          </a:extLst>
        </xdr:cNvPr>
        <xdr:cNvSpPr/>
      </xdr:nvSpPr>
      <xdr:spPr>
        <a:xfrm>
          <a:off x="10170957" y="157043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12839</xdr:colOff>
      <xdr:row>7</xdr:row>
      <xdr:rowOff>164507</xdr:rowOff>
    </xdr:from>
    <xdr:to>
      <xdr:col>33</xdr:col>
      <xdr:colOff>336497</xdr:colOff>
      <xdr:row>8</xdr:row>
      <xdr:rowOff>126805</xdr:rowOff>
    </xdr:to>
    <xdr:sp macro="" textlink="">
      <xdr:nvSpPr>
        <xdr:cNvPr id="32" name="Rettangolo 31">
          <a:hlinkClick xmlns:r="http://schemas.openxmlformats.org/officeDocument/2006/relationships" r:id="rId5"/>
          <a:extLst>
            <a:ext uri="{FF2B5EF4-FFF2-40B4-BE49-F238E27FC236}">
              <a16:creationId xmlns:a16="http://schemas.microsoft.com/office/drawing/2014/main" id="{1E6C0363-F09A-194D-8CFF-0D333ADB7164}"/>
            </a:ext>
          </a:extLst>
        </xdr:cNvPr>
        <xdr:cNvSpPr/>
      </xdr:nvSpPr>
      <xdr:spPr>
        <a:xfrm>
          <a:off x="10172839" y="195801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14720</xdr:colOff>
      <xdr:row>8</xdr:row>
      <xdr:rowOff>203946</xdr:rowOff>
    </xdr:from>
    <xdr:to>
      <xdr:col>33</xdr:col>
      <xdr:colOff>338378</xdr:colOff>
      <xdr:row>9</xdr:row>
      <xdr:rowOff>156550</xdr:rowOff>
    </xdr:to>
    <xdr:sp macro="" textlink="">
      <xdr:nvSpPr>
        <xdr:cNvPr id="33" name="Rettangolo 32">
          <a:hlinkClick xmlns:r="http://schemas.openxmlformats.org/officeDocument/2006/relationships" r:id="rId6"/>
          <a:extLst>
            <a:ext uri="{FF2B5EF4-FFF2-40B4-BE49-F238E27FC236}">
              <a16:creationId xmlns:a16="http://schemas.microsoft.com/office/drawing/2014/main" id="{207D4311-2B48-FF4F-9180-C0E4F84A24F9}"/>
            </a:ext>
          </a:extLst>
        </xdr:cNvPr>
        <xdr:cNvSpPr/>
      </xdr:nvSpPr>
      <xdr:spPr>
        <a:xfrm>
          <a:off x="10174720" y="231738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26008</xdr:colOff>
      <xdr:row>9</xdr:row>
      <xdr:rowOff>261915</xdr:rowOff>
    </xdr:from>
    <xdr:to>
      <xdr:col>33</xdr:col>
      <xdr:colOff>349666</xdr:colOff>
      <xdr:row>10</xdr:row>
      <xdr:rowOff>262992</xdr:rowOff>
    </xdr:to>
    <xdr:sp macro="" textlink="">
      <xdr:nvSpPr>
        <xdr:cNvPr id="34" name="Rettangolo 33">
          <a:hlinkClick xmlns:r="http://schemas.openxmlformats.org/officeDocument/2006/relationships" r:id="rId7"/>
          <a:extLst>
            <a:ext uri="{FF2B5EF4-FFF2-40B4-BE49-F238E27FC236}">
              <a16:creationId xmlns:a16="http://schemas.microsoft.com/office/drawing/2014/main" id="{61D9AEAD-62BA-534D-BE42-146B202F2A0E}"/>
            </a:ext>
          </a:extLst>
        </xdr:cNvPr>
        <xdr:cNvSpPr/>
      </xdr:nvSpPr>
      <xdr:spPr>
        <a:xfrm>
          <a:off x="10186008" y="270496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31</xdr:col>
      <xdr:colOff>339312</xdr:colOff>
      <xdr:row>10</xdr:row>
      <xdr:rowOff>340132</xdr:rowOff>
    </xdr:from>
    <xdr:to>
      <xdr:col>33</xdr:col>
      <xdr:colOff>332733</xdr:colOff>
      <xdr:row>11</xdr:row>
      <xdr:rowOff>50369</xdr:rowOff>
    </xdr:to>
    <xdr:sp macro="" textlink="">
      <xdr:nvSpPr>
        <xdr:cNvPr id="35" name="Rettangolo 34">
          <a:hlinkClick xmlns:r="http://schemas.openxmlformats.org/officeDocument/2006/relationships" r:id="rId8"/>
          <a:extLst>
            <a:ext uri="{FF2B5EF4-FFF2-40B4-BE49-F238E27FC236}">
              <a16:creationId xmlns:a16="http://schemas.microsoft.com/office/drawing/2014/main" id="{27FED2B9-9D11-3742-94CC-648770BE3EE5}"/>
            </a:ext>
          </a:extLst>
        </xdr:cNvPr>
        <xdr:cNvSpPr/>
      </xdr:nvSpPr>
      <xdr:spPr>
        <a:xfrm>
          <a:off x="10159999" y="3064330"/>
          <a:ext cx="1156780"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10956</xdr:colOff>
      <xdr:row>11</xdr:row>
      <xdr:rowOff>155733</xdr:rowOff>
    </xdr:from>
    <xdr:to>
      <xdr:col>33</xdr:col>
      <xdr:colOff>334614</xdr:colOff>
      <xdr:row>12</xdr:row>
      <xdr:rowOff>234367</xdr:rowOff>
    </xdr:to>
    <xdr:sp macro="" textlink="">
      <xdr:nvSpPr>
        <xdr:cNvPr id="36" name="Rettangolo 35">
          <a:hlinkClick xmlns:r="http://schemas.openxmlformats.org/officeDocument/2006/relationships" r:id="rId9"/>
          <a:extLst>
            <a:ext uri="{FF2B5EF4-FFF2-40B4-BE49-F238E27FC236}">
              <a16:creationId xmlns:a16="http://schemas.microsoft.com/office/drawing/2014/main" id="{61FD9A76-B885-DC48-9972-E0B9A7E704BE}"/>
            </a:ext>
          </a:extLst>
        </xdr:cNvPr>
        <xdr:cNvSpPr/>
      </xdr:nvSpPr>
      <xdr:spPr>
        <a:xfrm>
          <a:off x="10170956" y="345191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31</xdr:col>
      <xdr:colOff>333335</xdr:colOff>
      <xdr:row>13</xdr:row>
      <xdr:rowOff>48605</xdr:rowOff>
    </xdr:from>
    <xdr:to>
      <xdr:col>33</xdr:col>
      <xdr:colOff>317680</xdr:colOff>
      <xdr:row>13</xdr:row>
      <xdr:rowOff>330827</xdr:rowOff>
    </xdr:to>
    <xdr:sp macro="" textlink="">
      <xdr:nvSpPr>
        <xdr:cNvPr id="37" name="Rettangolo 36">
          <a:hlinkClick xmlns:r="http://schemas.openxmlformats.org/officeDocument/2006/relationships" r:id="rId10"/>
          <a:extLst>
            <a:ext uri="{FF2B5EF4-FFF2-40B4-BE49-F238E27FC236}">
              <a16:creationId xmlns:a16="http://schemas.microsoft.com/office/drawing/2014/main" id="{E3519890-DAC9-DB40-9826-437213E0B1A1}"/>
            </a:ext>
          </a:extLst>
        </xdr:cNvPr>
        <xdr:cNvSpPr/>
      </xdr:nvSpPr>
      <xdr:spPr>
        <a:xfrm>
          <a:off x="10154022" y="3848910"/>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32</xdr:col>
      <xdr:colOff>18483</xdr:colOff>
      <xdr:row>2</xdr:row>
      <xdr:rowOff>107173</xdr:rowOff>
    </xdr:from>
    <xdr:to>
      <xdr:col>33</xdr:col>
      <xdr:colOff>342141</xdr:colOff>
      <xdr:row>4</xdr:row>
      <xdr:rowOff>11304</xdr:rowOff>
    </xdr:to>
    <xdr:sp macro="" textlink="">
      <xdr:nvSpPr>
        <xdr:cNvPr id="39" name="Rettangolo 38">
          <a:hlinkClick xmlns:r="http://schemas.openxmlformats.org/officeDocument/2006/relationships" r:id="rId11"/>
          <a:extLst>
            <a:ext uri="{FF2B5EF4-FFF2-40B4-BE49-F238E27FC236}">
              <a16:creationId xmlns:a16="http://schemas.microsoft.com/office/drawing/2014/main" id="{63E2BB66-CB6E-B34F-98B9-17E1F45030E0}"/>
            </a:ext>
          </a:extLst>
        </xdr:cNvPr>
        <xdr:cNvSpPr/>
      </xdr:nvSpPr>
      <xdr:spPr>
        <a:xfrm>
          <a:off x="10178483" y="53373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31</xdr:col>
      <xdr:colOff>281145</xdr:colOff>
      <xdr:row>14</xdr:row>
      <xdr:rowOff>19389</xdr:rowOff>
    </xdr:from>
    <xdr:to>
      <xdr:col>33</xdr:col>
      <xdr:colOff>307331</xdr:colOff>
      <xdr:row>15</xdr:row>
      <xdr:rowOff>84423</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9B20C664-726C-4D40-BA46-4C91B7B7B293}"/>
            </a:ext>
          </a:extLst>
        </xdr:cNvPr>
        <xdr:cNvSpPr/>
      </xdr:nvSpPr>
      <xdr:spPr>
        <a:xfrm>
          <a:off x="10101832" y="4304427"/>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174504</xdr:colOff>
      <xdr:row>0</xdr:row>
      <xdr:rowOff>87252</xdr:rowOff>
    </xdr:from>
    <xdr:to>
      <xdr:col>34</xdr:col>
      <xdr:colOff>520782</xdr:colOff>
      <xdr:row>13</xdr:row>
      <xdr:rowOff>145420</xdr:rowOff>
    </xdr:to>
    <xdr:sp macro="" textlink="">
      <xdr:nvSpPr>
        <xdr:cNvPr id="14" name="Rettangolo 13">
          <a:extLst>
            <a:ext uri="{FF2B5EF4-FFF2-40B4-BE49-F238E27FC236}">
              <a16:creationId xmlns:a16="http://schemas.microsoft.com/office/drawing/2014/main" id="{12FA2DC2-D482-634E-851B-8057588BC2A3}"/>
            </a:ext>
          </a:extLst>
        </xdr:cNvPr>
        <xdr:cNvSpPr/>
      </xdr:nvSpPr>
      <xdr:spPr>
        <a:xfrm>
          <a:off x="9655878" y="87252"/>
          <a:ext cx="1994370" cy="417839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644874</xdr:colOff>
      <xdr:row>0</xdr:row>
      <xdr:rowOff>181325</xdr:rowOff>
    </xdr:from>
    <xdr:to>
      <xdr:col>34</xdr:col>
      <xdr:colOff>144486</xdr:colOff>
      <xdr:row>2</xdr:row>
      <xdr:rowOff>36982</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D4EBC8EE-EEE2-E44E-8E3D-FE090BCCDD3E}"/>
            </a:ext>
          </a:extLst>
        </xdr:cNvPr>
        <xdr:cNvSpPr/>
      </xdr:nvSpPr>
      <xdr:spPr>
        <a:xfrm>
          <a:off x="10126248" y="18132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656163</xdr:colOff>
      <xdr:row>4</xdr:row>
      <xdr:rowOff>27663</xdr:rowOff>
    </xdr:from>
    <xdr:to>
      <xdr:col>34</xdr:col>
      <xdr:colOff>155775</xdr:colOff>
      <xdr:row>5</xdr:row>
      <xdr:rowOff>96602</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80A08FF2-FDC3-E44C-B69E-78BA08BC76E1}"/>
            </a:ext>
          </a:extLst>
        </xdr:cNvPr>
        <xdr:cNvSpPr/>
      </xdr:nvSpPr>
      <xdr:spPr>
        <a:xfrm>
          <a:off x="10137537" y="83231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648637</xdr:colOff>
      <xdr:row>5</xdr:row>
      <xdr:rowOff>164334</xdr:rowOff>
    </xdr:from>
    <xdr:to>
      <xdr:col>34</xdr:col>
      <xdr:colOff>148249</xdr:colOff>
      <xdr:row>5</xdr:row>
      <xdr:rowOff>446556</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B32A232F-115F-874E-8DCE-F589BCC7E852}"/>
            </a:ext>
          </a:extLst>
        </xdr:cNvPr>
        <xdr:cNvSpPr/>
      </xdr:nvSpPr>
      <xdr:spPr>
        <a:xfrm>
          <a:off x="10130011" y="118227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641111</xdr:colOff>
      <xdr:row>5</xdr:row>
      <xdr:rowOff>533104</xdr:rowOff>
    </xdr:from>
    <xdr:to>
      <xdr:col>34</xdr:col>
      <xdr:colOff>140723</xdr:colOff>
      <xdr:row>6</xdr:row>
      <xdr:rowOff>107616</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5BA0635B-E8E1-BF4A-9E82-BB6577B9DAD1}"/>
            </a:ext>
          </a:extLst>
        </xdr:cNvPr>
        <xdr:cNvSpPr/>
      </xdr:nvSpPr>
      <xdr:spPr>
        <a:xfrm>
          <a:off x="10122485" y="155104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642993</xdr:colOff>
      <xdr:row>7</xdr:row>
      <xdr:rowOff>9392</xdr:rowOff>
    </xdr:from>
    <xdr:to>
      <xdr:col>34</xdr:col>
      <xdr:colOff>142605</xdr:colOff>
      <xdr:row>7</xdr:row>
      <xdr:rowOff>291614</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EA4C5040-6E01-7048-84A0-ADD6F56419D0}"/>
            </a:ext>
          </a:extLst>
        </xdr:cNvPr>
        <xdr:cNvSpPr/>
      </xdr:nvSpPr>
      <xdr:spPr>
        <a:xfrm>
          <a:off x="10124367" y="193862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644874</xdr:colOff>
      <xdr:row>8</xdr:row>
      <xdr:rowOff>48832</xdr:rowOff>
    </xdr:from>
    <xdr:to>
      <xdr:col>34</xdr:col>
      <xdr:colOff>144486</xdr:colOff>
      <xdr:row>8</xdr:row>
      <xdr:rowOff>331054</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72397744-DC82-AE42-AFFA-C59937853760}"/>
            </a:ext>
          </a:extLst>
        </xdr:cNvPr>
        <xdr:cNvSpPr/>
      </xdr:nvSpPr>
      <xdr:spPr>
        <a:xfrm>
          <a:off x="10126248" y="229799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656162</xdr:colOff>
      <xdr:row>9</xdr:row>
      <xdr:rowOff>77716</xdr:rowOff>
    </xdr:from>
    <xdr:to>
      <xdr:col>34</xdr:col>
      <xdr:colOff>155774</xdr:colOff>
      <xdr:row>10</xdr:row>
      <xdr:rowOff>78793</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4EB02D5E-0CFF-0B4C-9713-E74E70C85525}"/>
            </a:ext>
          </a:extLst>
        </xdr:cNvPr>
        <xdr:cNvSpPr/>
      </xdr:nvSpPr>
      <xdr:spPr>
        <a:xfrm>
          <a:off x="10137536" y="268557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32</xdr:col>
      <xdr:colOff>639229</xdr:colOff>
      <xdr:row>10</xdr:row>
      <xdr:rowOff>155933</xdr:rowOff>
    </xdr:from>
    <xdr:to>
      <xdr:col>34</xdr:col>
      <xdr:colOff>138841</xdr:colOff>
      <xdr:row>10</xdr:row>
      <xdr:rowOff>438155</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E1C82752-6014-6B4C-ABC3-E015CDCBB5E6}"/>
            </a:ext>
          </a:extLst>
        </xdr:cNvPr>
        <xdr:cNvSpPr/>
      </xdr:nvSpPr>
      <xdr:spPr>
        <a:xfrm>
          <a:off x="10120603" y="304494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641110</xdr:colOff>
      <xdr:row>10</xdr:row>
      <xdr:rowOff>543519</xdr:rowOff>
    </xdr:from>
    <xdr:to>
      <xdr:col>34</xdr:col>
      <xdr:colOff>140722</xdr:colOff>
      <xdr:row>11</xdr:row>
      <xdr:rowOff>98642</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DA3CE4C5-02C9-D746-9AC2-1E13F71DA3FA}"/>
            </a:ext>
          </a:extLst>
        </xdr:cNvPr>
        <xdr:cNvSpPr/>
      </xdr:nvSpPr>
      <xdr:spPr>
        <a:xfrm>
          <a:off x="10122484" y="343252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32</xdr:col>
      <xdr:colOff>624176</xdr:colOff>
      <xdr:row>12</xdr:row>
      <xdr:rowOff>9826</xdr:rowOff>
    </xdr:from>
    <xdr:to>
      <xdr:col>34</xdr:col>
      <xdr:colOff>123788</xdr:colOff>
      <xdr:row>12</xdr:row>
      <xdr:rowOff>292048</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1BE44539-B2BE-CC4B-8C2E-A3AD850834C1}"/>
            </a:ext>
          </a:extLst>
        </xdr:cNvPr>
        <xdr:cNvSpPr/>
      </xdr:nvSpPr>
      <xdr:spPr>
        <a:xfrm>
          <a:off x="10105550" y="382952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32</xdr:col>
      <xdr:colOff>648637</xdr:colOff>
      <xdr:row>2</xdr:row>
      <xdr:rowOff>87784</xdr:rowOff>
    </xdr:from>
    <xdr:to>
      <xdr:col>34</xdr:col>
      <xdr:colOff>148249</xdr:colOff>
      <xdr:row>3</xdr:row>
      <xdr:rowOff>195502</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B4C5BBC3-3BCA-204A-B2E9-676EB223AC42}"/>
            </a:ext>
          </a:extLst>
        </xdr:cNvPr>
        <xdr:cNvSpPr/>
      </xdr:nvSpPr>
      <xdr:spPr>
        <a:xfrm>
          <a:off x="10130011" y="51434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32</xdr:col>
      <xdr:colOff>620457</xdr:colOff>
      <xdr:row>13</xdr:row>
      <xdr:rowOff>310228</xdr:rowOff>
    </xdr:from>
    <xdr:to>
      <xdr:col>34</xdr:col>
      <xdr:colOff>161910</xdr:colOff>
      <xdr:row>14</xdr:row>
      <xdr:rowOff>152285</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96C15A7A-1D78-A641-AC63-0EB9DDFA2782}"/>
            </a:ext>
          </a:extLst>
        </xdr:cNvPr>
        <xdr:cNvSpPr/>
      </xdr:nvSpPr>
      <xdr:spPr>
        <a:xfrm>
          <a:off x="10101831" y="4430457"/>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392545</xdr:colOff>
      <xdr:row>1</xdr:row>
      <xdr:rowOff>80816</xdr:rowOff>
    </xdr:from>
    <xdr:to>
      <xdr:col>33</xdr:col>
      <xdr:colOff>724369</xdr:colOff>
      <xdr:row>12</xdr:row>
      <xdr:rowOff>264583</xdr:rowOff>
    </xdr:to>
    <xdr:sp macro="" textlink="">
      <xdr:nvSpPr>
        <xdr:cNvPr id="14" name="Rettangolo 13">
          <a:extLst>
            <a:ext uri="{FF2B5EF4-FFF2-40B4-BE49-F238E27FC236}">
              <a16:creationId xmlns:a16="http://schemas.microsoft.com/office/drawing/2014/main" id="{79F50421-D8F9-2740-9E53-CF7D96AE9519}"/>
            </a:ext>
          </a:extLst>
        </xdr:cNvPr>
        <xdr:cNvSpPr/>
      </xdr:nvSpPr>
      <xdr:spPr>
        <a:xfrm>
          <a:off x="10203295" y="334816"/>
          <a:ext cx="1982824" cy="405726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31642</xdr:colOff>
      <xdr:row>2</xdr:row>
      <xdr:rowOff>1707</xdr:rowOff>
    </xdr:from>
    <xdr:to>
      <xdr:col>33</xdr:col>
      <xdr:colOff>348073</xdr:colOff>
      <xdr:row>3</xdr:row>
      <xdr:rowOff>110747</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4BBE92BD-D603-D346-AC14-7BE96B4529ED}"/>
            </a:ext>
          </a:extLst>
        </xdr:cNvPr>
        <xdr:cNvSpPr/>
      </xdr:nvSpPr>
      <xdr:spPr>
        <a:xfrm>
          <a:off x="10849733" y="42888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42931</xdr:colOff>
      <xdr:row>5</xdr:row>
      <xdr:rowOff>52338</xdr:rowOff>
    </xdr:from>
    <xdr:to>
      <xdr:col>33</xdr:col>
      <xdr:colOff>359362</xdr:colOff>
      <xdr:row>5</xdr:row>
      <xdr:rowOff>334560</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7BF30A0E-6FF2-614D-8548-7279A79ACC3E}"/>
            </a:ext>
          </a:extLst>
        </xdr:cNvPr>
        <xdr:cNvSpPr/>
      </xdr:nvSpPr>
      <xdr:spPr>
        <a:xfrm>
          <a:off x="10861022" y="107988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35405</xdr:colOff>
      <xdr:row>5</xdr:row>
      <xdr:rowOff>402292</xdr:rowOff>
    </xdr:from>
    <xdr:to>
      <xdr:col>33</xdr:col>
      <xdr:colOff>351836</xdr:colOff>
      <xdr:row>5</xdr:row>
      <xdr:rowOff>684514</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4AFD85F8-90A9-6743-9534-9CCF064B98C6}"/>
            </a:ext>
          </a:extLst>
        </xdr:cNvPr>
        <xdr:cNvSpPr/>
      </xdr:nvSpPr>
      <xdr:spPr>
        <a:xfrm>
          <a:off x="10853496" y="142983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27879</xdr:colOff>
      <xdr:row>6</xdr:row>
      <xdr:rowOff>55243</xdr:rowOff>
    </xdr:from>
    <xdr:to>
      <xdr:col>33</xdr:col>
      <xdr:colOff>344310</xdr:colOff>
      <xdr:row>7</xdr:row>
      <xdr:rowOff>129647</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63F8EBB9-76DF-B44D-947E-0161AD2DAD45}"/>
            </a:ext>
          </a:extLst>
        </xdr:cNvPr>
        <xdr:cNvSpPr/>
      </xdr:nvSpPr>
      <xdr:spPr>
        <a:xfrm>
          <a:off x="10845970" y="179860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29761</xdr:colOff>
      <xdr:row>7</xdr:row>
      <xdr:rowOff>235011</xdr:rowOff>
    </xdr:from>
    <xdr:to>
      <xdr:col>33</xdr:col>
      <xdr:colOff>346192</xdr:colOff>
      <xdr:row>8</xdr:row>
      <xdr:rowOff>193960</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54236CEB-FF45-5246-B202-D2367FC262C0}"/>
            </a:ext>
          </a:extLst>
        </xdr:cNvPr>
        <xdr:cNvSpPr/>
      </xdr:nvSpPr>
      <xdr:spPr>
        <a:xfrm>
          <a:off x="10847852" y="218619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31642</xdr:colOff>
      <xdr:row>8</xdr:row>
      <xdr:rowOff>271101</xdr:rowOff>
    </xdr:from>
    <xdr:to>
      <xdr:col>33</xdr:col>
      <xdr:colOff>348073</xdr:colOff>
      <xdr:row>9</xdr:row>
      <xdr:rowOff>56869</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B769892C-BBA1-E746-A5AC-67BFFE03DED1}"/>
            </a:ext>
          </a:extLst>
        </xdr:cNvPr>
        <xdr:cNvSpPr/>
      </xdr:nvSpPr>
      <xdr:spPr>
        <a:xfrm>
          <a:off x="10849733" y="254555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42930</xdr:colOff>
      <xdr:row>9</xdr:row>
      <xdr:rowOff>162234</xdr:rowOff>
    </xdr:from>
    <xdr:to>
      <xdr:col>33</xdr:col>
      <xdr:colOff>359361</xdr:colOff>
      <xdr:row>10</xdr:row>
      <xdr:rowOff>109638</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84F45978-1947-FD43-BCD2-7C0AFAFCE4C8}"/>
            </a:ext>
          </a:extLst>
        </xdr:cNvPr>
        <xdr:cNvSpPr/>
      </xdr:nvSpPr>
      <xdr:spPr>
        <a:xfrm>
          <a:off x="10861021" y="293314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32</xdr:col>
      <xdr:colOff>25997</xdr:colOff>
      <xdr:row>10</xdr:row>
      <xdr:rowOff>186778</xdr:rowOff>
    </xdr:from>
    <xdr:to>
      <xdr:col>33</xdr:col>
      <xdr:colOff>342428</xdr:colOff>
      <xdr:row>10</xdr:row>
      <xdr:rowOff>469000</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7BC278F3-EBA9-FD4C-BAE9-4DEDF144C3F8}"/>
            </a:ext>
          </a:extLst>
        </xdr:cNvPr>
        <xdr:cNvSpPr/>
      </xdr:nvSpPr>
      <xdr:spPr>
        <a:xfrm>
          <a:off x="10844088" y="329250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27878</xdr:colOff>
      <xdr:row>10</xdr:row>
      <xdr:rowOff>574364</xdr:rowOff>
    </xdr:from>
    <xdr:to>
      <xdr:col>33</xdr:col>
      <xdr:colOff>344309</xdr:colOff>
      <xdr:row>11</xdr:row>
      <xdr:rowOff>2222</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AD0A2FCD-2482-2B4F-9BF1-53A4F07B8091}"/>
            </a:ext>
          </a:extLst>
        </xdr:cNvPr>
        <xdr:cNvSpPr/>
      </xdr:nvSpPr>
      <xdr:spPr>
        <a:xfrm>
          <a:off x="10845969" y="368009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32</xdr:col>
      <xdr:colOff>10944</xdr:colOff>
      <xdr:row>11</xdr:row>
      <xdr:rowOff>116994</xdr:rowOff>
    </xdr:from>
    <xdr:to>
      <xdr:col>33</xdr:col>
      <xdr:colOff>327375</xdr:colOff>
      <xdr:row>12</xdr:row>
      <xdr:rowOff>191398</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239240ED-13DD-3945-BD67-BFCB7D86BC2B}"/>
            </a:ext>
          </a:extLst>
        </xdr:cNvPr>
        <xdr:cNvSpPr/>
      </xdr:nvSpPr>
      <xdr:spPr>
        <a:xfrm>
          <a:off x="10829035" y="407708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32</xdr:col>
      <xdr:colOff>35405</xdr:colOff>
      <xdr:row>3</xdr:row>
      <xdr:rowOff>161549</xdr:rowOff>
    </xdr:from>
    <xdr:to>
      <xdr:col>33</xdr:col>
      <xdr:colOff>351836</xdr:colOff>
      <xdr:row>5</xdr:row>
      <xdr:rowOff>16590</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0F304662-AF81-2F4C-B4C7-C871F049ED50}"/>
            </a:ext>
          </a:extLst>
        </xdr:cNvPr>
        <xdr:cNvSpPr/>
      </xdr:nvSpPr>
      <xdr:spPr>
        <a:xfrm>
          <a:off x="10853496" y="76191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31</xdr:col>
      <xdr:colOff>801731</xdr:colOff>
      <xdr:row>13</xdr:row>
      <xdr:rowOff>101217</xdr:rowOff>
    </xdr:from>
    <xdr:to>
      <xdr:col>33</xdr:col>
      <xdr:colOff>346522</xdr:colOff>
      <xdr:row>13</xdr:row>
      <xdr:rowOff>332100</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A1E461A3-3E7D-2347-87DA-A6206AF8343C}"/>
            </a:ext>
          </a:extLst>
        </xdr:cNvPr>
        <xdr:cNvSpPr/>
      </xdr:nvSpPr>
      <xdr:spPr>
        <a:xfrm>
          <a:off x="10612481" y="4535634"/>
          <a:ext cx="1195791" cy="230883"/>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126999</xdr:colOff>
      <xdr:row>0</xdr:row>
      <xdr:rowOff>103908</xdr:rowOff>
    </xdr:from>
    <xdr:to>
      <xdr:col>34</xdr:col>
      <xdr:colOff>458823</xdr:colOff>
      <xdr:row>12</xdr:row>
      <xdr:rowOff>23091</xdr:rowOff>
    </xdr:to>
    <xdr:sp macro="" textlink="">
      <xdr:nvSpPr>
        <xdr:cNvPr id="14" name="Rettangolo 13">
          <a:extLst>
            <a:ext uri="{FF2B5EF4-FFF2-40B4-BE49-F238E27FC236}">
              <a16:creationId xmlns:a16="http://schemas.microsoft.com/office/drawing/2014/main" id="{07D674B1-BE17-AD43-85B4-3145AAFD9A21}"/>
            </a:ext>
          </a:extLst>
        </xdr:cNvPr>
        <xdr:cNvSpPr/>
      </xdr:nvSpPr>
      <xdr:spPr>
        <a:xfrm>
          <a:off x="10598726" y="103908"/>
          <a:ext cx="1994370" cy="416791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597369</xdr:colOff>
      <xdr:row>0</xdr:row>
      <xdr:rowOff>197981</xdr:rowOff>
    </xdr:from>
    <xdr:to>
      <xdr:col>34</xdr:col>
      <xdr:colOff>82527</xdr:colOff>
      <xdr:row>2</xdr:row>
      <xdr:rowOff>53021</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70779EBA-0E21-4644-8910-62C645B9DA23}"/>
            </a:ext>
          </a:extLst>
        </xdr:cNvPr>
        <xdr:cNvSpPr/>
      </xdr:nvSpPr>
      <xdr:spPr>
        <a:xfrm>
          <a:off x="11069096" y="19798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608658</xdr:colOff>
      <xdr:row>4</xdr:row>
      <xdr:rowOff>40793</xdr:rowOff>
    </xdr:from>
    <xdr:to>
      <xdr:col>34</xdr:col>
      <xdr:colOff>93816</xdr:colOff>
      <xdr:row>5</xdr:row>
      <xdr:rowOff>103652</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19246649-72F2-FE46-A6E4-878B32C6F9BA}"/>
            </a:ext>
          </a:extLst>
        </xdr:cNvPr>
        <xdr:cNvSpPr/>
      </xdr:nvSpPr>
      <xdr:spPr>
        <a:xfrm>
          <a:off x="11080385" y="84897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601132</xdr:colOff>
      <xdr:row>5</xdr:row>
      <xdr:rowOff>171384</xdr:rowOff>
    </xdr:from>
    <xdr:to>
      <xdr:col>34</xdr:col>
      <xdr:colOff>86290</xdr:colOff>
      <xdr:row>5</xdr:row>
      <xdr:rowOff>453606</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5A492E09-0F6E-DA4A-913B-E8538538E9C8}"/>
            </a:ext>
          </a:extLst>
        </xdr:cNvPr>
        <xdr:cNvSpPr/>
      </xdr:nvSpPr>
      <xdr:spPr>
        <a:xfrm>
          <a:off x="11072859" y="119892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593606</xdr:colOff>
      <xdr:row>5</xdr:row>
      <xdr:rowOff>540154</xdr:rowOff>
    </xdr:from>
    <xdr:to>
      <xdr:col>34</xdr:col>
      <xdr:colOff>78764</xdr:colOff>
      <xdr:row>5</xdr:row>
      <xdr:rowOff>822376</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30C1C9BF-319A-3549-AE11-E652F91499EC}"/>
            </a:ext>
          </a:extLst>
        </xdr:cNvPr>
        <xdr:cNvSpPr/>
      </xdr:nvSpPr>
      <xdr:spPr>
        <a:xfrm>
          <a:off x="11065333" y="156769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595488</xdr:colOff>
      <xdr:row>6</xdr:row>
      <xdr:rowOff>61830</xdr:rowOff>
    </xdr:from>
    <xdr:to>
      <xdr:col>34</xdr:col>
      <xdr:colOff>80646</xdr:colOff>
      <xdr:row>7</xdr:row>
      <xdr:rowOff>136234</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5B08CF64-6279-0C46-8613-D457B22BB443}"/>
            </a:ext>
          </a:extLst>
        </xdr:cNvPr>
        <xdr:cNvSpPr/>
      </xdr:nvSpPr>
      <xdr:spPr>
        <a:xfrm>
          <a:off x="11067215" y="195528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597369</xdr:colOff>
      <xdr:row>7</xdr:row>
      <xdr:rowOff>213375</xdr:rowOff>
    </xdr:from>
    <xdr:to>
      <xdr:col>34</xdr:col>
      <xdr:colOff>82527</xdr:colOff>
      <xdr:row>8</xdr:row>
      <xdr:rowOff>172325</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BBB8FAC8-DB37-F849-9E42-FC77BF16BFCB}"/>
            </a:ext>
          </a:extLst>
        </xdr:cNvPr>
        <xdr:cNvSpPr/>
      </xdr:nvSpPr>
      <xdr:spPr>
        <a:xfrm>
          <a:off x="11069096" y="231464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608657</xdr:colOff>
      <xdr:row>8</xdr:row>
      <xdr:rowOff>277690</xdr:rowOff>
    </xdr:from>
    <xdr:to>
      <xdr:col>34</xdr:col>
      <xdr:colOff>93815</xdr:colOff>
      <xdr:row>9</xdr:row>
      <xdr:rowOff>132730</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135C48CE-64B3-ED44-B2BD-6BDDF52B514A}"/>
            </a:ext>
          </a:extLst>
        </xdr:cNvPr>
        <xdr:cNvSpPr/>
      </xdr:nvSpPr>
      <xdr:spPr>
        <a:xfrm>
          <a:off x="11080384" y="270223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32</xdr:col>
      <xdr:colOff>591724</xdr:colOff>
      <xdr:row>9</xdr:row>
      <xdr:rowOff>209870</xdr:rowOff>
    </xdr:from>
    <xdr:to>
      <xdr:col>34</xdr:col>
      <xdr:colOff>76882</xdr:colOff>
      <xdr:row>10</xdr:row>
      <xdr:rowOff>157274</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9E78D448-9B1B-2F45-B8BD-02E09DECBAE2}"/>
            </a:ext>
          </a:extLst>
        </xdr:cNvPr>
        <xdr:cNvSpPr/>
      </xdr:nvSpPr>
      <xdr:spPr>
        <a:xfrm>
          <a:off x="11063451" y="306159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593605</xdr:colOff>
      <xdr:row>10</xdr:row>
      <xdr:rowOff>262638</xdr:rowOff>
    </xdr:from>
    <xdr:to>
      <xdr:col>34</xdr:col>
      <xdr:colOff>78763</xdr:colOff>
      <xdr:row>10</xdr:row>
      <xdr:rowOff>544860</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9A029DF4-2EDA-C54A-B27F-178FBBA16340}"/>
            </a:ext>
          </a:extLst>
        </xdr:cNvPr>
        <xdr:cNvSpPr/>
      </xdr:nvSpPr>
      <xdr:spPr>
        <a:xfrm>
          <a:off x="11065332" y="344918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32</xdr:col>
      <xdr:colOff>576671</xdr:colOff>
      <xdr:row>10</xdr:row>
      <xdr:rowOff>659632</xdr:rowOff>
    </xdr:from>
    <xdr:to>
      <xdr:col>34</xdr:col>
      <xdr:colOff>61829</xdr:colOff>
      <xdr:row>11</xdr:row>
      <xdr:rowOff>87490</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517B66D1-97A6-6B41-A157-F7E7B1419A2B}"/>
            </a:ext>
          </a:extLst>
        </xdr:cNvPr>
        <xdr:cNvSpPr/>
      </xdr:nvSpPr>
      <xdr:spPr>
        <a:xfrm>
          <a:off x="11048398" y="384617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32</xdr:col>
      <xdr:colOff>601132</xdr:colOff>
      <xdr:row>2</xdr:row>
      <xdr:rowOff>103823</xdr:rowOff>
    </xdr:from>
    <xdr:to>
      <xdr:col>34</xdr:col>
      <xdr:colOff>86290</xdr:colOff>
      <xdr:row>4</xdr:row>
      <xdr:rowOff>5045</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482A546F-02BD-1940-A8A3-D05A965ED6A3}"/>
            </a:ext>
          </a:extLst>
        </xdr:cNvPr>
        <xdr:cNvSpPr/>
      </xdr:nvSpPr>
      <xdr:spPr>
        <a:xfrm>
          <a:off x="11072859" y="53100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32</xdr:col>
      <xdr:colOff>496455</xdr:colOff>
      <xdr:row>12</xdr:row>
      <xdr:rowOff>207818</xdr:rowOff>
    </xdr:from>
    <xdr:to>
      <xdr:col>34</xdr:col>
      <xdr:colOff>23454</xdr:colOff>
      <xdr:row>13</xdr:row>
      <xdr:rowOff>185953</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BC82D759-1A3D-D546-8FEC-6A371A26145D}"/>
            </a:ext>
          </a:extLst>
        </xdr:cNvPr>
        <xdr:cNvSpPr/>
      </xdr:nvSpPr>
      <xdr:spPr>
        <a:xfrm>
          <a:off x="10968182" y="4456545"/>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57727</xdr:colOff>
      <xdr:row>0</xdr:row>
      <xdr:rowOff>80820</xdr:rowOff>
    </xdr:from>
    <xdr:to>
      <xdr:col>35</xdr:col>
      <xdr:colOff>389551</xdr:colOff>
      <xdr:row>12</xdr:row>
      <xdr:rowOff>265547</xdr:rowOff>
    </xdr:to>
    <xdr:sp macro="" textlink="">
      <xdr:nvSpPr>
        <xdr:cNvPr id="14" name="Rettangolo 13">
          <a:extLst>
            <a:ext uri="{FF2B5EF4-FFF2-40B4-BE49-F238E27FC236}">
              <a16:creationId xmlns:a16="http://schemas.microsoft.com/office/drawing/2014/main" id="{354DB1C6-6EE3-B045-9F7F-B746AB62C7E4}"/>
            </a:ext>
          </a:extLst>
        </xdr:cNvPr>
        <xdr:cNvSpPr/>
      </xdr:nvSpPr>
      <xdr:spPr>
        <a:xfrm>
          <a:off x="10529454" y="80820"/>
          <a:ext cx="1994370" cy="4052454"/>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33</xdr:col>
      <xdr:colOff>528097</xdr:colOff>
      <xdr:row>0</xdr:row>
      <xdr:rowOff>174892</xdr:rowOff>
    </xdr:from>
    <xdr:to>
      <xdr:col>35</xdr:col>
      <xdr:colOff>13255</xdr:colOff>
      <xdr:row>2</xdr:row>
      <xdr:rowOff>29932</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E73B26DA-B0E8-F44A-9033-3BDA1F514B66}"/>
            </a:ext>
          </a:extLst>
        </xdr:cNvPr>
        <xdr:cNvSpPr/>
      </xdr:nvSpPr>
      <xdr:spPr>
        <a:xfrm>
          <a:off x="10999824" y="17489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33</xdr:col>
      <xdr:colOff>539386</xdr:colOff>
      <xdr:row>4</xdr:row>
      <xdr:rowOff>17704</xdr:rowOff>
    </xdr:from>
    <xdr:to>
      <xdr:col>35</xdr:col>
      <xdr:colOff>24544</xdr:colOff>
      <xdr:row>5</xdr:row>
      <xdr:rowOff>80563</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BFF8E1F1-7AF8-DC49-AF8A-5C1B6F4AE9CF}"/>
            </a:ext>
          </a:extLst>
        </xdr:cNvPr>
        <xdr:cNvSpPr/>
      </xdr:nvSpPr>
      <xdr:spPr>
        <a:xfrm>
          <a:off x="11011113" y="82588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33</xdr:col>
      <xdr:colOff>531860</xdr:colOff>
      <xdr:row>5</xdr:row>
      <xdr:rowOff>148295</xdr:rowOff>
    </xdr:from>
    <xdr:to>
      <xdr:col>35</xdr:col>
      <xdr:colOff>17018</xdr:colOff>
      <xdr:row>5</xdr:row>
      <xdr:rowOff>430517</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10BCD230-2FBE-2342-AC3D-A8BFA3AE27A8}"/>
            </a:ext>
          </a:extLst>
        </xdr:cNvPr>
        <xdr:cNvSpPr/>
      </xdr:nvSpPr>
      <xdr:spPr>
        <a:xfrm>
          <a:off x="11003587" y="1175840"/>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33</xdr:col>
      <xdr:colOff>524334</xdr:colOff>
      <xdr:row>5</xdr:row>
      <xdr:rowOff>517065</xdr:rowOff>
    </xdr:from>
    <xdr:to>
      <xdr:col>35</xdr:col>
      <xdr:colOff>9492</xdr:colOff>
      <xdr:row>5</xdr:row>
      <xdr:rowOff>799287</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58E51AB2-D725-8D4C-BB5D-5A0D8A890CC9}"/>
            </a:ext>
          </a:extLst>
        </xdr:cNvPr>
        <xdr:cNvSpPr/>
      </xdr:nvSpPr>
      <xdr:spPr>
        <a:xfrm>
          <a:off x="10996061" y="1544610"/>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33</xdr:col>
      <xdr:colOff>526216</xdr:colOff>
      <xdr:row>6</xdr:row>
      <xdr:rowOff>38741</xdr:rowOff>
    </xdr:from>
    <xdr:to>
      <xdr:col>35</xdr:col>
      <xdr:colOff>11374</xdr:colOff>
      <xdr:row>7</xdr:row>
      <xdr:rowOff>113145</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03B34EA2-9CF7-BD4E-B7F1-8E38C42EE8B2}"/>
            </a:ext>
          </a:extLst>
        </xdr:cNvPr>
        <xdr:cNvSpPr/>
      </xdr:nvSpPr>
      <xdr:spPr>
        <a:xfrm>
          <a:off x="10997943" y="193219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33</xdr:col>
      <xdr:colOff>528097</xdr:colOff>
      <xdr:row>7</xdr:row>
      <xdr:rowOff>190286</xdr:rowOff>
    </xdr:from>
    <xdr:to>
      <xdr:col>35</xdr:col>
      <xdr:colOff>13255</xdr:colOff>
      <xdr:row>8</xdr:row>
      <xdr:rowOff>149236</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CD879242-1A57-9448-857F-EE5D2EB71EFF}"/>
            </a:ext>
          </a:extLst>
        </xdr:cNvPr>
        <xdr:cNvSpPr/>
      </xdr:nvSpPr>
      <xdr:spPr>
        <a:xfrm>
          <a:off x="10999824" y="229155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33</xdr:col>
      <xdr:colOff>539385</xdr:colOff>
      <xdr:row>8</xdr:row>
      <xdr:rowOff>254601</xdr:rowOff>
    </xdr:from>
    <xdr:to>
      <xdr:col>35</xdr:col>
      <xdr:colOff>24543</xdr:colOff>
      <xdr:row>9</xdr:row>
      <xdr:rowOff>202004</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27050CE3-F469-4444-A102-E279F8628393}"/>
            </a:ext>
          </a:extLst>
        </xdr:cNvPr>
        <xdr:cNvSpPr/>
      </xdr:nvSpPr>
      <xdr:spPr>
        <a:xfrm>
          <a:off x="11011112" y="267914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33</xdr:col>
      <xdr:colOff>522452</xdr:colOff>
      <xdr:row>10</xdr:row>
      <xdr:rowOff>59781</xdr:rowOff>
    </xdr:from>
    <xdr:to>
      <xdr:col>35</xdr:col>
      <xdr:colOff>7610</xdr:colOff>
      <xdr:row>10</xdr:row>
      <xdr:rowOff>342003</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EF11C003-5951-494E-BA3E-10442B335CD7}"/>
            </a:ext>
          </a:extLst>
        </xdr:cNvPr>
        <xdr:cNvSpPr/>
      </xdr:nvSpPr>
      <xdr:spPr>
        <a:xfrm>
          <a:off x="10994179" y="303850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33</xdr:col>
      <xdr:colOff>524333</xdr:colOff>
      <xdr:row>10</xdr:row>
      <xdr:rowOff>447367</xdr:rowOff>
    </xdr:from>
    <xdr:to>
      <xdr:col>35</xdr:col>
      <xdr:colOff>9491</xdr:colOff>
      <xdr:row>10</xdr:row>
      <xdr:rowOff>729589</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F8E6D5B3-7913-9940-B415-5B4BD0B7873A}"/>
            </a:ext>
          </a:extLst>
        </xdr:cNvPr>
        <xdr:cNvSpPr/>
      </xdr:nvSpPr>
      <xdr:spPr>
        <a:xfrm>
          <a:off x="10996060" y="342609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33</xdr:col>
      <xdr:colOff>507399</xdr:colOff>
      <xdr:row>11</xdr:row>
      <xdr:rowOff>59270</xdr:rowOff>
    </xdr:from>
    <xdr:to>
      <xdr:col>34</xdr:col>
      <xdr:colOff>823830</xdr:colOff>
      <xdr:row>12</xdr:row>
      <xdr:rowOff>133674</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F52D8E4E-3809-9C42-A0CB-D41803613AEA}"/>
            </a:ext>
          </a:extLst>
        </xdr:cNvPr>
        <xdr:cNvSpPr/>
      </xdr:nvSpPr>
      <xdr:spPr>
        <a:xfrm>
          <a:off x="10979126" y="382308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33</xdr:col>
      <xdr:colOff>531860</xdr:colOff>
      <xdr:row>2</xdr:row>
      <xdr:rowOff>80734</xdr:rowOff>
    </xdr:from>
    <xdr:to>
      <xdr:col>35</xdr:col>
      <xdr:colOff>17018</xdr:colOff>
      <xdr:row>3</xdr:row>
      <xdr:rowOff>189774</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68BCD856-4FDE-6B4D-B8E5-04B4A49EE986}"/>
            </a:ext>
          </a:extLst>
        </xdr:cNvPr>
        <xdr:cNvSpPr/>
      </xdr:nvSpPr>
      <xdr:spPr>
        <a:xfrm>
          <a:off x="11003587" y="50791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33</xdr:col>
      <xdr:colOff>450273</xdr:colOff>
      <xdr:row>13</xdr:row>
      <xdr:rowOff>92363</xdr:rowOff>
    </xdr:from>
    <xdr:to>
      <xdr:col>34</xdr:col>
      <xdr:colOff>808545</xdr:colOff>
      <xdr:row>14</xdr:row>
      <xdr:rowOff>162862</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E14E577D-A0C5-4B4F-8547-846644E5C5C1}"/>
            </a:ext>
          </a:extLst>
        </xdr:cNvPr>
        <xdr:cNvSpPr/>
      </xdr:nvSpPr>
      <xdr:spPr>
        <a:xfrm>
          <a:off x="10922000" y="4260272"/>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381000</xdr:colOff>
      <xdr:row>0</xdr:row>
      <xdr:rowOff>80817</xdr:rowOff>
    </xdr:from>
    <xdr:to>
      <xdr:col>33</xdr:col>
      <xdr:colOff>712825</xdr:colOff>
      <xdr:row>11</xdr:row>
      <xdr:rowOff>150091</xdr:rowOff>
    </xdr:to>
    <xdr:sp macro="" textlink="">
      <xdr:nvSpPr>
        <xdr:cNvPr id="14" name="Rettangolo 13">
          <a:extLst>
            <a:ext uri="{FF2B5EF4-FFF2-40B4-BE49-F238E27FC236}">
              <a16:creationId xmlns:a16="http://schemas.microsoft.com/office/drawing/2014/main" id="{C6D6EEC9-E052-BB45-8FE7-84D70B127FC5}"/>
            </a:ext>
          </a:extLst>
        </xdr:cNvPr>
        <xdr:cNvSpPr/>
      </xdr:nvSpPr>
      <xdr:spPr>
        <a:xfrm>
          <a:off x="10275455" y="80817"/>
          <a:ext cx="1994370" cy="4144819"/>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20098</xdr:colOff>
      <xdr:row>0</xdr:row>
      <xdr:rowOff>174890</xdr:rowOff>
    </xdr:from>
    <xdr:to>
      <xdr:col>33</xdr:col>
      <xdr:colOff>336529</xdr:colOff>
      <xdr:row>2</xdr:row>
      <xdr:rowOff>29930</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5F8C9C56-E431-FC48-AF46-22531EAE4788}"/>
            </a:ext>
          </a:extLst>
        </xdr:cNvPr>
        <xdr:cNvSpPr/>
      </xdr:nvSpPr>
      <xdr:spPr>
        <a:xfrm>
          <a:off x="10745825" y="174890"/>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31387</xdr:colOff>
      <xdr:row>3</xdr:row>
      <xdr:rowOff>190884</xdr:rowOff>
    </xdr:from>
    <xdr:to>
      <xdr:col>33</xdr:col>
      <xdr:colOff>347818</xdr:colOff>
      <xdr:row>4</xdr:row>
      <xdr:rowOff>253742</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141B929D-991C-E047-8805-555E8B641EB5}"/>
            </a:ext>
          </a:extLst>
        </xdr:cNvPr>
        <xdr:cNvSpPr/>
      </xdr:nvSpPr>
      <xdr:spPr>
        <a:xfrm>
          <a:off x="10757114" y="82588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23861</xdr:colOff>
      <xdr:row>4</xdr:row>
      <xdr:rowOff>321474</xdr:rowOff>
    </xdr:from>
    <xdr:to>
      <xdr:col>33</xdr:col>
      <xdr:colOff>340292</xdr:colOff>
      <xdr:row>4</xdr:row>
      <xdr:rowOff>603696</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BA85E5F8-7F6D-5D41-9B62-EB02C243506A}"/>
            </a:ext>
          </a:extLst>
        </xdr:cNvPr>
        <xdr:cNvSpPr/>
      </xdr:nvSpPr>
      <xdr:spPr>
        <a:xfrm>
          <a:off x="10749588" y="117583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16335</xdr:colOff>
      <xdr:row>4</xdr:row>
      <xdr:rowOff>690244</xdr:rowOff>
    </xdr:from>
    <xdr:to>
      <xdr:col>33</xdr:col>
      <xdr:colOff>332766</xdr:colOff>
      <xdr:row>5</xdr:row>
      <xdr:rowOff>106557</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673F7B9E-4A7D-9E4E-A2BE-74DC7FAAF314}"/>
            </a:ext>
          </a:extLst>
        </xdr:cNvPr>
        <xdr:cNvSpPr/>
      </xdr:nvSpPr>
      <xdr:spPr>
        <a:xfrm>
          <a:off x="10742062" y="154460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18217</xdr:colOff>
      <xdr:row>6</xdr:row>
      <xdr:rowOff>4103</xdr:rowOff>
    </xdr:from>
    <xdr:to>
      <xdr:col>33</xdr:col>
      <xdr:colOff>334648</xdr:colOff>
      <xdr:row>6</xdr:row>
      <xdr:rowOff>286325</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D26820BD-A3BB-6F46-8003-7EFC636393E4}"/>
            </a:ext>
          </a:extLst>
        </xdr:cNvPr>
        <xdr:cNvSpPr/>
      </xdr:nvSpPr>
      <xdr:spPr>
        <a:xfrm>
          <a:off x="10743944" y="193219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20098</xdr:colOff>
      <xdr:row>7</xdr:row>
      <xdr:rowOff>40193</xdr:rowOff>
    </xdr:from>
    <xdr:to>
      <xdr:col>33</xdr:col>
      <xdr:colOff>336529</xdr:colOff>
      <xdr:row>7</xdr:row>
      <xdr:rowOff>322415</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E960B866-73A0-D942-BC9A-ED82FF166630}"/>
            </a:ext>
          </a:extLst>
        </xdr:cNvPr>
        <xdr:cNvSpPr/>
      </xdr:nvSpPr>
      <xdr:spPr>
        <a:xfrm>
          <a:off x="10745825" y="229155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31386</xdr:colOff>
      <xdr:row>8</xdr:row>
      <xdr:rowOff>599</xdr:rowOff>
    </xdr:from>
    <xdr:to>
      <xdr:col>33</xdr:col>
      <xdr:colOff>347817</xdr:colOff>
      <xdr:row>8</xdr:row>
      <xdr:rowOff>282821</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ADC1E3AD-F1DE-3F45-B6CC-279DC80DACE2}"/>
            </a:ext>
          </a:extLst>
        </xdr:cNvPr>
        <xdr:cNvSpPr/>
      </xdr:nvSpPr>
      <xdr:spPr>
        <a:xfrm>
          <a:off x="10757113" y="267914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32</xdr:col>
      <xdr:colOff>14453</xdr:colOff>
      <xdr:row>9</xdr:row>
      <xdr:rowOff>25142</xdr:rowOff>
    </xdr:from>
    <xdr:to>
      <xdr:col>33</xdr:col>
      <xdr:colOff>330884</xdr:colOff>
      <xdr:row>9</xdr:row>
      <xdr:rowOff>307364</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6EB453FE-55ED-304A-9593-DAFCF24BF0CF}"/>
            </a:ext>
          </a:extLst>
        </xdr:cNvPr>
        <xdr:cNvSpPr/>
      </xdr:nvSpPr>
      <xdr:spPr>
        <a:xfrm>
          <a:off x="10740180" y="303850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16334</xdr:colOff>
      <xdr:row>9</xdr:row>
      <xdr:rowOff>412728</xdr:rowOff>
    </xdr:from>
    <xdr:to>
      <xdr:col>33</xdr:col>
      <xdr:colOff>332765</xdr:colOff>
      <xdr:row>9</xdr:row>
      <xdr:rowOff>694950</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653B853E-5843-2849-A448-D9CCEC93ED08}"/>
            </a:ext>
          </a:extLst>
        </xdr:cNvPr>
        <xdr:cNvSpPr/>
      </xdr:nvSpPr>
      <xdr:spPr>
        <a:xfrm>
          <a:off x="10742061" y="342609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31</xdr:col>
      <xdr:colOff>830672</xdr:colOff>
      <xdr:row>9</xdr:row>
      <xdr:rowOff>809722</xdr:rowOff>
    </xdr:from>
    <xdr:to>
      <xdr:col>33</xdr:col>
      <xdr:colOff>315831</xdr:colOff>
      <xdr:row>11</xdr:row>
      <xdr:rowOff>29763</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7A53B2C6-2C44-9241-831C-DC99E0182AC8}"/>
            </a:ext>
          </a:extLst>
        </xdr:cNvPr>
        <xdr:cNvSpPr/>
      </xdr:nvSpPr>
      <xdr:spPr>
        <a:xfrm>
          <a:off x="10725127" y="382308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32</xdr:col>
      <xdr:colOff>23861</xdr:colOff>
      <xdr:row>2</xdr:row>
      <xdr:rowOff>80732</xdr:rowOff>
    </xdr:from>
    <xdr:to>
      <xdr:col>33</xdr:col>
      <xdr:colOff>340292</xdr:colOff>
      <xdr:row>3</xdr:row>
      <xdr:rowOff>155136</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3BDE8712-40C6-664C-BD75-A1B8FFDF61A5}"/>
            </a:ext>
          </a:extLst>
        </xdr:cNvPr>
        <xdr:cNvSpPr/>
      </xdr:nvSpPr>
      <xdr:spPr>
        <a:xfrm>
          <a:off x="10749588" y="50791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31</xdr:col>
      <xdr:colOff>750455</xdr:colOff>
      <xdr:row>11</xdr:row>
      <xdr:rowOff>265547</xdr:rowOff>
    </xdr:from>
    <xdr:to>
      <xdr:col>33</xdr:col>
      <xdr:colOff>277455</xdr:colOff>
      <xdr:row>12</xdr:row>
      <xdr:rowOff>243682</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B65C65DB-4AB1-1648-8F1B-E6E734324818}"/>
            </a:ext>
          </a:extLst>
        </xdr:cNvPr>
        <xdr:cNvSpPr/>
      </xdr:nvSpPr>
      <xdr:spPr>
        <a:xfrm>
          <a:off x="10644910" y="4341092"/>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404091</xdr:colOff>
      <xdr:row>0</xdr:row>
      <xdr:rowOff>161636</xdr:rowOff>
    </xdr:from>
    <xdr:to>
      <xdr:col>33</xdr:col>
      <xdr:colOff>735915</xdr:colOff>
      <xdr:row>12</xdr:row>
      <xdr:rowOff>57727</xdr:rowOff>
    </xdr:to>
    <xdr:sp macro="" textlink="">
      <xdr:nvSpPr>
        <xdr:cNvPr id="14" name="Rettangolo 13">
          <a:extLst>
            <a:ext uri="{FF2B5EF4-FFF2-40B4-BE49-F238E27FC236}">
              <a16:creationId xmlns:a16="http://schemas.microsoft.com/office/drawing/2014/main" id="{DAB00CCE-B9AD-1041-B666-B97FDDAFECD8}"/>
            </a:ext>
          </a:extLst>
        </xdr:cNvPr>
        <xdr:cNvSpPr/>
      </xdr:nvSpPr>
      <xdr:spPr>
        <a:xfrm>
          <a:off x="10390909" y="161636"/>
          <a:ext cx="1994370" cy="4040909"/>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32</xdr:col>
      <xdr:colOff>43188</xdr:colOff>
      <xdr:row>1</xdr:row>
      <xdr:rowOff>1709</xdr:rowOff>
    </xdr:from>
    <xdr:to>
      <xdr:col>33</xdr:col>
      <xdr:colOff>359619</xdr:colOff>
      <xdr:row>2</xdr:row>
      <xdr:rowOff>110749</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C5167CDD-40ED-4C4C-81EA-1918902EEB2B}"/>
            </a:ext>
          </a:extLst>
        </xdr:cNvPr>
        <xdr:cNvSpPr/>
      </xdr:nvSpPr>
      <xdr:spPr>
        <a:xfrm>
          <a:off x="10861279" y="255709"/>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32</xdr:col>
      <xdr:colOff>54477</xdr:colOff>
      <xdr:row>4</xdr:row>
      <xdr:rowOff>98521</xdr:rowOff>
    </xdr:from>
    <xdr:to>
      <xdr:col>33</xdr:col>
      <xdr:colOff>370908</xdr:colOff>
      <xdr:row>5</xdr:row>
      <xdr:rowOff>161380</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BF3D68EC-4A28-F64F-A300-6B0BAFAE00EA}"/>
            </a:ext>
          </a:extLst>
        </xdr:cNvPr>
        <xdr:cNvSpPr/>
      </xdr:nvSpPr>
      <xdr:spPr>
        <a:xfrm>
          <a:off x="10872568" y="90670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32</xdr:col>
      <xdr:colOff>46951</xdr:colOff>
      <xdr:row>5</xdr:row>
      <xdr:rowOff>229112</xdr:rowOff>
    </xdr:from>
    <xdr:to>
      <xdr:col>33</xdr:col>
      <xdr:colOff>363382</xdr:colOff>
      <xdr:row>5</xdr:row>
      <xdr:rowOff>511334</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DD4A7A98-6C74-ED49-AD99-521CEA39D2D1}"/>
            </a:ext>
          </a:extLst>
        </xdr:cNvPr>
        <xdr:cNvSpPr/>
      </xdr:nvSpPr>
      <xdr:spPr>
        <a:xfrm>
          <a:off x="10865042" y="125665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32</xdr:col>
      <xdr:colOff>39425</xdr:colOff>
      <xdr:row>5</xdr:row>
      <xdr:rowOff>597882</xdr:rowOff>
    </xdr:from>
    <xdr:to>
      <xdr:col>33</xdr:col>
      <xdr:colOff>355856</xdr:colOff>
      <xdr:row>6</xdr:row>
      <xdr:rowOff>14194</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389D4304-7F68-F94E-B261-2AA8515740AC}"/>
            </a:ext>
          </a:extLst>
        </xdr:cNvPr>
        <xdr:cNvSpPr/>
      </xdr:nvSpPr>
      <xdr:spPr>
        <a:xfrm>
          <a:off x="10857516" y="162542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32</xdr:col>
      <xdr:colOff>41307</xdr:colOff>
      <xdr:row>6</xdr:row>
      <xdr:rowOff>119558</xdr:rowOff>
    </xdr:from>
    <xdr:to>
      <xdr:col>33</xdr:col>
      <xdr:colOff>357738</xdr:colOff>
      <xdr:row>7</xdr:row>
      <xdr:rowOff>193962</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1E17D210-A45C-8C4D-987F-64554311702C}"/>
            </a:ext>
          </a:extLst>
        </xdr:cNvPr>
        <xdr:cNvSpPr/>
      </xdr:nvSpPr>
      <xdr:spPr>
        <a:xfrm>
          <a:off x="10859398" y="201301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32</xdr:col>
      <xdr:colOff>43188</xdr:colOff>
      <xdr:row>7</xdr:row>
      <xdr:rowOff>271103</xdr:rowOff>
    </xdr:from>
    <xdr:to>
      <xdr:col>33</xdr:col>
      <xdr:colOff>359619</xdr:colOff>
      <xdr:row>8</xdr:row>
      <xdr:rowOff>230053</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1CE9CD7C-B98B-F940-A873-AF7360F1A1FE}"/>
            </a:ext>
          </a:extLst>
        </xdr:cNvPr>
        <xdr:cNvSpPr/>
      </xdr:nvSpPr>
      <xdr:spPr>
        <a:xfrm>
          <a:off x="10861279" y="237237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32</xdr:col>
      <xdr:colOff>54476</xdr:colOff>
      <xdr:row>8</xdr:row>
      <xdr:rowOff>335418</xdr:rowOff>
    </xdr:from>
    <xdr:to>
      <xdr:col>33</xdr:col>
      <xdr:colOff>370907</xdr:colOff>
      <xdr:row>9</xdr:row>
      <xdr:rowOff>190458</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3CA9C9E9-3622-BD44-87BD-85A3341EA098}"/>
            </a:ext>
          </a:extLst>
        </xdr:cNvPr>
        <xdr:cNvSpPr/>
      </xdr:nvSpPr>
      <xdr:spPr>
        <a:xfrm>
          <a:off x="10872567" y="275996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32</xdr:col>
      <xdr:colOff>37543</xdr:colOff>
      <xdr:row>9</xdr:row>
      <xdr:rowOff>267598</xdr:rowOff>
    </xdr:from>
    <xdr:to>
      <xdr:col>33</xdr:col>
      <xdr:colOff>353974</xdr:colOff>
      <xdr:row>10</xdr:row>
      <xdr:rowOff>215002</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83A45095-2184-1B42-9B6F-0C5D01D59833}"/>
            </a:ext>
          </a:extLst>
        </xdr:cNvPr>
        <xdr:cNvSpPr/>
      </xdr:nvSpPr>
      <xdr:spPr>
        <a:xfrm>
          <a:off x="10855634" y="311932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32</xdr:col>
      <xdr:colOff>39424</xdr:colOff>
      <xdr:row>10</xdr:row>
      <xdr:rowOff>320366</xdr:rowOff>
    </xdr:from>
    <xdr:to>
      <xdr:col>33</xdr:col>
      <xdr:colOff>355855</xdr:colOff>
      <xdr:row>10</xdr:row>
      <xdr:rowOff>602588</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9E262379-B8D8-8E43-8C62-E0547676C0D9}"/>
            </a:ext>
          </a:extLst>
        </xdr:cNvPr>
        <xdr:cNvSpPr/>
      </xdr:nvSpPr>
      <xdr:spPr>
        <a:xfrm>
          <a:off x="10857515" y="3506911"/>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32</xdr:col>
      <xdr:colOff>22490</xdr:colOff>
      <xdr:row>10</xdr:row>
      <xdr:rowOff>717360</xdr:rowOff>
    </xdr:from>
    <xdr:to>
      <xdr:col>33</xdr:col>
      <xdr:colOff>338921</xdr:colOff>
      <xdr:row>11</xdr:row>
      <xdr:rowOff>145218</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8C99526A-DECE-0446-9616-2D82AB382526}"/>
            </a:ext>
          </a:extLst>
        </xdr:cNvPr>
        <xdr:cNvSpPr/>
      </xdr:nvSpPr>
      <xdr:spPr>
        <a:xfrm>
          <a:off x="10840581" y="3903905"/>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a:t>
          </a:r>
          <a:r>
            <a:rPr lang="it-IT" sz="800" baseline="0"/>
            <a:t> 1</a:t>
          </a:r>
          <a:endParaRPr lang="it-IT" sz="800"/>
        </a:p>
      </xdr:txBody>
    </xdr:sp>
    <xdr:clientData/>
  </xdr:twoCellAnchor>
  <xdr:twoCellAnchor>
    <xdr:from>
      <xdr:col>32</xdr:col>
      <xdr:colOff>46951</xdr:colOff>
      <xdr:row>2</xdr:row>
      <xdr:rowOff>161551</xdr:rowOff>
    </xdr:from>
    <xdr:to>
      <xdr:col>33</xdr:col>
      <xdr:colOff>363382</xdr:colOff>
      <xdr:row>4</xdr:row>
      <xdr:rowOff>62773</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3C6CE122-D472-D241-9515-E7723CF85867}"/>
            </a:ext>
          </a:extLst>
        </xdr:cNvPr>
        <xdr:cNvSpPr/>
      </xdr:nvSpPr>
      <xdr:spPr>
        <a:xfrm>
          <a:off x="10865042" y="588733"/>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31</xdr:col>
      <xdr:colOff>796637</xdr:colOff>
      <xdr:row>12</xdr:row>
      <xdr:rowOff>184728</xdr:rowOff>
    </xdr:from>
    <xdr:to>
      <xdr:col>33</xdr:col>
      <xdr:colOff>323636</xdr:colOff>
      <xdr:row>13</xdr:row>
      <xdr:rowOff>162863</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B2B4A93B-702F-B94C-B7FE-655EA18B87AF}"/>
            </a:ext>
          </a:extLst>
        </xdr:cNvPr>
        <xdr:cNvSpPr/>
      </xdr:nvSpPr>
      <xdr:spPr>
        <a:xfrm>
          <a:off x="10783455" y="4329546"/>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474337</xdr:colOff>
      <xdr:row>0</xdr:row>
      <xdr:rowOff>91807</xdr:rowOff>
    </xdr:from>
    <xdr:to>
      <xdr:col>12</xdr:col>
      <xdr:colOff>816177</xdr:colOff>
      <xdr:row>13</xdr:row>
      <xdr:rowOff>275421</xdr:rowOff>
    </xdr:to>
    <xdr:sp macro="" textlink="">
      <xdr:nvSpPr>
        <xdr:cNvPr id="14" name="Rettangolo 13">
          <a:extLst>
            <a:ext uri="{FF2B5EF4-FFF2-40B4-BE49-F238E27FC236}">
              <a16:creationId xmlns:a16="http://schemas.microsoft.com/office/drawing/2014/main" id="{2C686B89-FDDC-A041-96A1-425D326D93E0}"/>
            </a:ext>
          </a:extLst>
        </xdr:cNvPr>
        <xdr:cNvSpPr/>
      </xdr:nvSpPr>
      <xdr:spPr>
        <a:xfrm>
          <a:off x="6831988" y="91807"/>
          <a:ext cx="1994370" cy="4116024"/>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118442</xdr:colOff>
      <xdr:row>0</xdr:row>
      <xdr:rowOff>185880</xdr:rowOff>
    </xdr:from>
    <xdr:to>
      <xdr:col>12</xdr:col>
      <xdr:colOff>439881</xdr:colOff>
      <xdr:row>2</xdr:row>
      <xdr:rowOff>54969</xdr:rowOff>
    </xdr:to>
    <xdr:sp macro="" textlink="">
      <xdr:nvSpPr>
        <xdr:cNvPr id="15" name="Rettangolo 14">
          <a:hlinkClick xmlns:r="http://schemas.openxmlformats.org/officeDocument/2006/relationships" r:id="rId1"/>
          <a:extLst>
            <a:ext uri="{FF2B5EF4-FFF2-40B4-BE49-F238E27FC236}">
              <a16:creationId xmlns:a16="http://schemas.microsoft.com/office/drawing/2014/main" id="{21C34F0D-C01B-4442-B3A3-DFA02F2E0F65}"/>
            </a:ext>
          </a:extLst>
        </xdr:cNvPr>
        <xdr:cNvSpPr/>
      </xdr:nvSpPr>
      <xdr:spPr>
        <a:xfrm>
          <a:off x="7302358" y="185880"/>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11</xdr:col>
      <xdr:colOff>129731</xdr:colOff>
      <xdr:row>4</xdr:row>
      <xdr:rowOff>10609</xdr:rowOff>
    </xdr:from>
    <xdr:to>
      <xdr:col>12</xdr:col>
      <xdr:colOff>451170</xdr:colOff>
      <xdr:row>5</xdr:row>
      <xdr:rowOff>116867</xdr:rowOff>
    </xdr:to>
    <xdr:sp macro="" textlink="">
      <xdr:nvSpPr>
        <xdr:cNvPr id="16" name="Rettangolo 15">
          <a:hlinkClick xmlns:r="http://schemas.openxmlformats.org/officeDocument/2006/relationships" r:id="rId2"/>
          <a:extLst>
            <a:ext uri="{FF2B5EF4-FFF2-40B4-BE49-F238E27FC236}">
              <a16:creationId xmlns:a16="http://schemas.microsoft.com/office/drawing/2014/main" id="{1947D35A-0B75-534C-9508-F01F12512A74}"/>
            </a:ext>
          </a:extLst>
        </xdr:cNvPr>
        <xdr:cNvSpPr/>
      </xdr:nvSpPr>
      <xdr:spPr>
        <a:xfrm>
          <a:off x="7313647" y="83687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11</xdr:col>
      <xdr:colOff>122205</xdr:colOff>
      <xdr:row>6</xdr:row>
      <xdr:rowOff>8635</xdr:rowOff>
    </xdr:from>
    <xdr:to>
      <xdr:col>12</xdr:col>
      <xdr:colOff>443644</xdr:colOff>
      <xdr:row>7</xdr:row>
      <xdr:rowOff>84291</xdr:rowOff>
    </xdr:to>
    <xdr:sp macro="" textlink="">
      <xdr:nvSpPr>
        <xdr:cNvPr id="17" name="Rettangolo 16">
          <a:hlinkClick xmlns:r="http://schemas.openxmlformats.org/officeDocument/2006/relationships" r:id="rId3"/>
          <a:extLst>
            <a:ext uri="{FF2B5EF4-FFF2-40B4-BE49-F238E27FC236}">
              <a16:creationId xmlns:a16="http://schemas.microsoft.com/office/drawing/2014/main" id="{F7F1F29B-4E7D-374F-B557-EC9C500A320B}"/>
            </a:ext>
          </a:extLst>
        </xdr:cNvPr>
        <xdr:cNvSpPr/>
      </xdr:nvSpPr>
      <xdr:spPr>
        <a:xfrm>
          <a:off x="7306121" y="118682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11</xdr:col>
      <xdr:colOff>114679</xdr:colOff>
      <xdr:row>7</xdr:row>
      <xdr:rowOff>170839</xdr:rowOff>
    </xdr:from>
    <xdr:to>
      <xdr:col>12</xdr:col>
      <xdr:colOff>436118</xdr:colOff>
      <xdr:row>8</xdr:row>
      <xdr:rowOff>246495</xdr:rowOff>
    </xdr:to>
    <xdr:sp macro="" textlink="">
      <xdr:nvSpPr>
        <xdr:cNvPr id="18" name="Rettangolo 17">
          <a:hlinkClick xmlns:r="http://schemas.openxmlformats.org/officeDocument/2006/relationships" r:id="rId4"/>
          <a:extLst>
            <a:ext uri="{FF2B5EF4-FFF2-40B4-BE49-F238E27FC236}">
              <a16:creationId xmlns:a16="http://schemas.microsoft.com/office/drawing/2014/main" id="{466B80E9-86DC-6A4E-BAA6-85086466BEE2}"/>
            </a:ext>
          </a:extLst>
        </xdr:cNvPr>
        <xdr:cNvSpPr/>
      </xdr:nvSpPr>
      <xdr:spPr>
        <a:xfrm>
          <a:off x="7298595" y="1555598"/>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11</xdr:col>
      <xdr:colOff>116561</xdr:colOff>
      <xdr:row>8</xdr:row>
      <xdr:rowOff>351859</xdr:rowOff>
    </xdr:from>
    <xdr:to>
      <xdr:col>12</xdr:col>
      <xdr:colOff>438000</xdr:colOff>
      <xdr:row>9</xdr:row>
      <xdr:rowOff>205647</xdr:rowOff>
    </xdr:to>
    <xdr:sp macro="" textlink="">
      <xdr:nvSpPr>
        <xdr:cNvPr id="19" name="Rettangolo 18">
          <a:hlinkClick xmlns:r="http://schemas.openxmlformats.org/officeDocument/2006/relationships" r:id="rId5"/>
          <a:extLst>
            <a:ext uri="{FF2B5EF4-FFF2-40B4-BE49-F238E27FC236}">
              <a16:creationId xmlns:a16="http://schemas.microsoft.com/office/drawing/2014/main" id="{AC371283-0B36-1F46-B715-B526B91969B3}"/>
            </a:ext>
          </a:extLst>
        </xdr:cNvPr>
        <xdr:cNvSpPr/>
      </xdr:nvSpPr>
      <xdr:spPr>
        <a:xfrm>
          <a:off x="7300477" y="194318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11</xdr:col>
      <xdr:colOff>118442</xdr:colOff>
      <xdr:row>10</xdr:row>
      <xdr:rowOff>76222</xdr:rowOff>
    </xdr:from>
    <xdr:to>
      <xdr:col>12</xdr:col>
      <xdr:colOff>439881</xdr:colOff>
      <xdr:row>11</xdr:row>
      <xdr:rowOff>151877</xdr:rowOff>
    </xdr:to>
    <xdr:sp macro="" textlink="">
      <xdr:nvSpPr>
        <xdr:cNvPr id="20" name="Rettangolo 19">
          <a:hlinkClick xmlns:r="http://schemas.openxmlformats.org/officeDocument/2006/relationships" r:id="rId6"/>
          <a:extLst>
            <a:ext uri="{FF2B5EF4-FFF2-40B4-BE49-F238E27FC236}">
              <a16:creationId xmlns:a16="http://schemas.microsoft.com/office/drawing/2014/main" id="{02C15EFF-6B5E-664E-9D7F-5351C8787DA7}"/>
            </a:ext>
          </a:extLst>
        </xdr:cNvPr>
        <xdr:cNvSpPr/>
      </xdr:nvSpPr>
      <xdr:spPr>
        <a:xfrm>
          <a:off x="7302358" y="2302547"/>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11</xdr:col>
      <xdr:colOff>129730</xdr:colOff>
      <xdr:row>11</xdr:row>
      <xdr:rowOff>257242</xdr:rowOff>
    </xdr:from>
    <xdr:to>
      <xdr:col>12</xdr:col>
      <xdr:colOff>451169</xdr:colOff>
      <xdr:row>11</xdr:row>
      <xdr:rowOff>539464</xdr:rowOff>
    </xdr:to>
    <xdr:sp macro="" textlink="">
      <xdr:nvSpPr>
        <xdr:cNvPr id="21" name="Rettangolo 20">
          <a:hlinkClick xmlns:r="http://schemas.openxmlformats.org/officeDocument/2006/relationships" r:id="rId7"/>
          <a:extLst>
            <a:ext uri="{FF2B5EF4-FFF2-40B4-BE49-F238E27FC236}">
              <a16:creationId xmlns:a16="http://schemas.microsoft.com/office/drawing/2014/main" id="{7F4300EF-03F0-DD45-A9FE-E8CC565DD14C}"/>
            </a:ext>
          </a:extLst>
        </xdr:cNvPr>
        <xdr:cNvSpPr/>
      </xdr:nvSpPr>
      <xdr:spPr>
        <a:xfrm>
          <a:off x="7313646" y="269013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11</xdr:col>
      <xdr:colOff>112797</xdr:colOff>
      <xdr:row>11</xdr:row>
      <xdr:rowOff>616604</xdr:rowOff>
    </xdr:from>
    <xdr:to>
      <xdr:col>12</xdr:col>
      <xdr:colOff>434236</xdr:colOff>
      <xdr:row>12</xdr:row>
      <xdr:rowOff>202622</xdr:rowOff>
    </xdr:to>
    <xdr:sp macro="" textlink="">
      <xdr:nvSpPr>
        <xdr:cNvPr id="22" name="Rettangolo 21">
          <a:hlinkClick xmlns:r="http://schemas.openxmlformats.org/officeDocument/2006/relationships" r:id="rId8"/>
          <a:extLst>
            <a:ext uri="{FF2B5EF4-FFF2-40B4-BE49-F238E27FC236}">
              <a16:creationId xmlns:a16="http://schemas.microsoft.com/office/drawing/2014/main" id="{C7033AB0-9B18-7049-86B2-86548C4C62C5}"/>
            </a:ext>
          </a:extLst>
        </xdr:cNvPr>
        <xdr:cNvSpPr/>
      </xdr:nvSpPr>
      <xdr:spPr>
        <a:xfrm>
          <a:off x="7296713" y="304949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11</xdr:col>
      <xdr:colOff>114678</xdr:colOff>
      <xdr:row>12</xdr:row>
      <xdr:rowOff>307986</xdr:rowOff>
    </xdr:from>
    <xdr:to>
      <xdr:col>12</xdr:col>
      <xdr:colOff>436117</xdr:colOff>
      <xdr:row>12</xdr:row>
      <xdr:rowOff>590208</xdr:rowOff>
    </xdr:to>
    <xdr:sp macro="" textlink="">
      <xdr:nvSpPr>
        <xdr:cNvPr id="23" name="Rettangolo 22">
          <a:hlinkClick xmlns:r="http://schemas.openxmlformats.org/officeDocument/2006/relationships" r:id="rId9"/>
          <a:extLst>
            <a:ext uri="{FF2B5EF4-FFF2-40B4-BE49-F238E27FC236}">
              <a16:creationId xmlns:a16="http://schemas.microsoft.com/office/drawing/2014/main" id="{A0C78825-ACDB-5548-B04F-8C10895162F6}"/>
            </a:ext>
          </a:extLst>
        </xdr:cNvPr>
        <xdr:cNvSpPr/>
      </xdr:nvSpPr>
      <xdr:spPr>
        <a:xfrm>
          <a:off x="7298594" y="3437082"/>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11</xdr:col>
      <xdr:colOff>97744</xdr:colOff>
      <xdr:row>12</xdr:row>
      <xdr:rowOff>704980</xdr:rowOff>
    </xdr:from>
    <xdr:to>
      <xdr:col>12</xdr:col>
      <xdr:colOff>419183</xdr:colOff>
      <xdr:row>13</xdr:row>
      <xdr:rowOff>183888</xdr:rowOff>
    </xdr:to>
    <xdr:sp macro="" textlink="">
      <xdr:nvSpPr>
        <xdr:cNvPr id="24" name="Rettangolo 23">
          <a:hlinkClick xmlns:r="http://schemas.openxmlformats.org/officeDocument/2006/relationships" r:id="rId10"/>
          <a:extLst>
            <a:ext uri="{FF2B5EF4-FFF2-40B4-BE49-F238E27FC236}">
              <a16:creationId xmlns:a16="http://schemas.microsoft.com/office/drawing/2014/main" id="{9BFB98F4-7790-F349-A87A-1D260EE57A2B}"/>
            </a:ext>
          </a:extLst>
        </xdr:cNvPr>
        <xdr:cNvSpPr/>
      </xdr:nvSpPr>
      <xdr:spPr>
        <a:xfrm>
          <a:off x="7281660" y="3834076"/>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11</xdr:col>
      <xdr:colOff>122205</xdr:colOff>
      <xdr:row>2</xdr:row>
      <xdr:rowOff>105771</xdr:rowOff>
    </xdr:from>
    <xdr:to>
      <xdr:col>12</xdr:col>
      <xdr:colOff>443644</xdr:colOff>
      <xdr:row>3</xdr:row>
      <xdr:rowOff>181427</xdr:rowOff>
    </xdr:to>
    <xdr:sp macro="" textlink="">
      <xdr:nvSpPr>
        <xdr:cNvPr id="26" name="Rettangolo 25">
          <a:hlinkClick xmlns:r="http://schemas.openxmlformats.org/officeDocument/2006/relationships" r:id="rId11"/>
          <a:extLst>
            <a:ext uri="{FF2B5EF4-FFF2-40B4-BE49-F238E27FC236}">
              <a16:creationId xmlns:a16="http://schemas.microsoft.com/office/drawing/2014/main" id="{65833344-4043-2044-A05C-08B3F4F97D86}"/>
            </a:ext>
          </a:extLst>
        </xdr:cNvPr>
        <xdr:cNvSpPr/>
      </xdr:nvSpPr>
      <xdr:spPr>
        <a:xfrm>
          <a:off x="7306121" y="518904"/>
          <a:ext cx="1147704"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twoCellAnchor>
    <xdr:from>
      <xdr:col>11</xdr:col>
      <xdr:colOff>7651</xdr:colOff>
      <xdr:row>13</xdr:row>
      <xdr:rowOff>405482</xdr:rowOff>
    </xdr:from>
    <xdr:to>
      <xdr:col>12</xdr:col>
      <xdr:colOff>370931</xdr:colOff>
      <xdr:row>13</xdr:row>
      <xdr:rowOff>683799</xdr:rowOff>
    </xdr:to>
    <xdr:sp macro="" textlink="">
      <xdr:nvSpPr>
        <xdr:cNvPr id="2" name="Rettangolo 1">
          <a:hlinkClick xmlns:r="http://schemas.openxmlformats.org/officeDocument/2006/relationships" r:id="rId12"/>
          <a:extLst>
            <a:ext uri="{FF2B5EF4-FFF2-40B4-BE49-F238E27FC236}">
              <a16:creationId xmlns:a16="http://schemas.microsoft.com/office/drawing/2014/main" id="{B356A9DE-6764-7A45-88E1-69022711443F}"/>
            </a:ext>
          </a:extLst>
        </xdr:cNvPr>
        <xdr:cNvSpPr/>
      </xdr:nvSpPr>
      <xdr:spPr>
        <a:xfrm>
          <a:off x="7191567" y="4337892"/>
          <a:ext cx="1189545" cy="278317"/>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it-IT" sz="800" b="1">
              <a:solidFill>
                <a:schemeClr val="tx1"/>
              </a:solidFill>
            </a:rPr>
            <a:t>RISULTATI 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459036</xdr:colOff>
      <xdr:row>1</xdr:row>
      <xdr:rowOff>351928</xdr:rowOff>
    </xdr:from>
    <xdr:to>
      <xdr:col>12</xdr:col>
      <xdr:colOff>800876</xdr:colOff>
      <xdr:row>16</xdr:row>
      <xdr:rowOff>318265</xdr:rowOff>
    </xdr:to>
    <xdr:sp macro="" textlink="">
      <xdr:nvSpPr>
        <xdr:cNvPr id="7" name="Rettangolo 6">
          <a:extLst>
            <a:ext uri="{FF2B5EF4-FFF2-40B4-BE49-F238E27FC236}">
              <a16:creationId xmlns:a16="http://schemas.microsoft.com/office/drawing/2014/main" id="{D6604D95-E701-7F4A-BE9A-D3E02817CD4E}"/>
            </a:ext>
          </a:extLst>
        </xdr:cNvPr>
        <xdr:cNvSpPr/>
      </xdr:nvSpPr>
      <xdr:spPr>
        <a:xfrm>
          <a:off x="6816687" y="558494"/>
          <a:ext cx="1994370" cy="45720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118442</xdr:colOff>
      <xdr:row>3</xdr:row>
      <xdr:rowOff>185880</xdr:rowOff>
    </xdr:from>
    <xdr:to>
      <xdr:col>12</xdr:col>
      <xdr:colOff>439881</xdr:colOff>
      <xdr:row>5</xdr:row>
      <xdr:rowOff>54969</xdr:rowOff>
    </xdr:to>
    <xdr:sp macro="" textlink="">
      <xdr:nvSpPr>
        <xdr:cNvPr id="8" name="Rettangolo 7">
          <a:hlinkClick xmlns:r="http://schemas.openxmlformats.org/officeDocument/2006/relationships" r:id="rId1"/>
          <a:extLst>
            <a:ext uri="{FF2B5EF4-FFF2-40B4-BE49-F238E27FC236}">
              <a16:creationId xmlns:a16="http://schemas.microsoft.com/office/drawing/2014/main" id="{ED418C67-835D-004D-BF73-7E73DEC5957A}"/>
            </a:ext>
          </a:extLst>
        </xdr:cNvPr>
        <xdr:cNvSpPr/>
      </xdr:nvSpPr>
      <xdr:spPr>
        <a:xfrm>
          <a:off x="7281242" y="185880"/>
          <a:ext cx="1146939" cy="2754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INTESTAZIONE</a:t>
          </a:r>
        </a:p>
      </xdr:txBody>
    </xdr:sp>
    <xdr:clientData/>
  </xdr:twoCellAnchor>
  <xdr:twoCellAnchor>
    <xdr:from>
      <xdr:col>11</xdr:col>
      <xdr:colOff>129731</xdr:colOff>
      <xdr:row>7</xdr:row>
      <xdr:rowOff>10609</xdr:rowOff>
    </xdr:from>
    <xdr:to>
      <xdr:col>12</xdr:col>
      <xdr:colOff>451170</xdr:colOff>
      <xdr:row>8</xdr:row>
      <xdr:rowOff>116867</xdr:rowOff>
    </xdr:to>
    <xdr:sp macro="" textlink="">
      <xdr:nvSpPr>
        <xdr:cNvPr id="9" name="Rettangolo 8">
          <a:hlinkClick xmlns:r="http://schemas.openxmlformats.org/officeDocument/2006/relationships" r:id="rId2"/>
          <a:extLst>
            <a:ext uri="{FF2B5EF4-FFF2-40B4-BE49-F238E27FC236}">
              <a16:creationId xmlns:a16="http://schemas.microsoft.com/office/drawing/2014/main" id="{DAAB56C6-D69D-E048-B561-E22C01499F0E}"/>
            </a:ext>
          </a:extLst>
        </xdr:cNvPr>
        <xdr:cNvSpPr/>
      </xdr:nvSpPr>
      <xdr:spPr>
        <a:xfrm>
          <a:off x="7292531" y="823409"/>
          <a:ext cx="1146939" cy="284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GRIGLIA DATI</a:t>
          </a:r>
        </a:p>
      </xdr:txBody>
    </xdr:sp>
    <xdr:clientData/>
  </xdr:twoCellAnchor>
  <xdr:twoCellAnchor>
    <xdr:from>
      <xdr:col>11</xdr:col>
      <xdr:colOff>122205</xdr:colOff>
      <xdr:row>9</xdr:row>
      <xdr:rowOff>8635</xdr:rowOff>
    </xdr:from>
    <xdr:to>
      <xdr:col>12</xdr:col>
      <xdr:colOff>443644</xdr:colOff>
      <xdr:row>10</xdr:row>
      <xdr:rowOff>84291</xdr:rowOff>
    </xdr:to>
    <xdr:sp macro="" textlink="">
      <xdr:nvSpPr>
        <xdr:cNvPr id="10" name="Rettangolo 9">
          <a:hlinkClick xmlns:r="http://schemas.openxmlformats.org/officeDocument/2006/relationships" r:id="rId3"/>
          <a:extLst>
            <a:ext uri="{FF2B5EF4-FFF2-40B4-BE49-F238E27FC236}">
              <a16:creationId xmlns:a16="http://schemas.microsoft.com/office/drawing/2014/main" id="{132DE02D-BEB1-DB4F-85EE-56ADB8F97E7B}"/>
            </a:ext>
          </a:extLst>
        </xdr:cNvPr>
        <xdr:cNvSpPr/>
      </xdr:nvSpPr>
      <xdr:spPr>
        <a:xfrm>
          <a:off x="7285005" y="1177035"/>
          <a:ext cx="1146939" cy="2788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A</a:t>
          </a:r>
          <a:r>
            <a:rPr lang="it-IT" sz="800" baseline="0"/>
            <a:t> - AMBIENTE</a:t>
          </a:r>
          <a:endParaRPr lang="it-IT" sz="800"/>
        </a:p>
      </xdr:txBody>
    </xdr:sp>
    <xdr:clientData/>
  </xdr:twoCellAnchor>
  <xdr:twoCellAnchor>
    <xdr:from>
      <xdr:col>11</xdr:col>
      <xdr:colOff>114679</xdr:colOff>
      <xdr:row>10</xdr:row>
      <xdr:rowOff>170839</xdr:rowOff>
    </xdr:from>
    <xdr:to>
      <xdr:col>12</xdr:col>
      <xdr:colOff>436118</xdr:colOff>
      <xdr:row>11</xdr:row>
      <xdr:rowOff>246495</xdr:rowOff>
    </xdr:to>
    <xdr:sp macro="" textlink="">
      <xdr:nvSpPr>
        <xdr:cNvPr id="11" name="Rettangolo 10">
          <a:hlinkClick xmlns:r="http://schemas.openxmlformats.org/officeDocument/2006/relationships" r:id="rId4"/>
          <a:extLst>
            <a:ext uri="{FF2B5EF4-FFF2-40B4-BE49-F238E27FC236}">
              <a16:creationId xmlns:a16="http://schemas.microsoft.com/office/drawing/2014/main" id="{202A87ED-7281-4A41-8FC6-983C64B48C36}"/>
            </a:ext>
          </a:extLst>
        </xdr:cNvPr>
        <xdr:cNvSpPr/>
      </xdr:nvSpPr>
      <xdr:spPr>
        <a:xfrm>
          <a:off x="7277479" y="1542439"/>
          <a:ext cx="1146939" cy="2788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B- CONTESTO</a:t>
          </a:r>
        </a:p>
      </xdr:txBody>
    </xdr:sp>
    <xdr:clientData/>
  </xdr:twoCellAnchor>
  <xdr:twoCellAnchor>
    <xdr:from>
      <xdr:col>11</xdr:col>
      <xdr:colOff>116561</xdr:colOff>
      <xdr:row>11</xdr:row>
      <xdr:rowOff>351859</xdr:rowOff>
    </xdr:from>
    <xdr:to>
      <xdr:col>12</xdr:col>
      <xdr:colOff>438000</xdr:colOff>
      <xdr:row>12</xdr:row>
      <xdr:rowOff>205647</xdr:rowOff>
    </xdr:to>
    <xdr:sp macro="" textlink="">
      <xdr:nvSpPr>
        <xdr:cNvPr id="12" name="Rettangolo 11">
          <a:hlinkClick xmlns:r="http://schemas.openxmlformats.org/officeDocument/2006/relationships" r:id="rId5"/>
          <a:extLst>
            <a:ext uri="{FF2B5EF4-FFF2-40B4-BE49-F238E27FC236}">
              <a16:creationId xmlns:a16="http://schemas.microsoft.com/office/drawing/2014/main" id="{D86CF14D-944B-D64B-8985-CC373DD0FBA1}"/>
            </a:ext>
          </a:extLst>
        </xdr:cNvPr>
        <xdr:cNvSpPr/>
      </xdr:nvSpPr>
      <xdr:spPr>
        <a:xfrm>
          <a:off x="7279361" y="1926659"/>
          <a:ext cx="1146939" cy="2855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C1 - INSEGNANTI</a:t>
          </a:r>
        </a:p>
      </xdr:txBody>
    </xdr:sp>
    <xdr:clientData/>
  </xdr:twoCellAnchor>
  <xdr:twoCellAnchor>
    <xdr:from>
      <xdr:col>11</xdr:col>
      <xdr:colOff>118442</xdr:colOff>
      <xdr:row>13</xdr:row>
      <xdr:rowOff>76222</xdr:rowOff>
    </xdr:from>
    <xdr:to>
      <xdr:col>12</xdr:col>
      <xdr:colOff>439881</xdr:colOff>
      <xdr:row>14</xdr:row>
      <xdr:rowOff>151877</xdr:rowOff>
    </xdr:to>
    <xdr:sp macro="" textlink="">
      <xdr:nvSpPr>
        <xdr:cNvPr id="13" name="Rettangolo 12">
          <a:hlinkClick xmlns:r="http://schemas.openxmlformats.org/officeDocument/2006/relationships" r:id="rId6"/>
          <a:extLst>
            <a:ext uri="{FF2B5EF4-FFF2-40B4-BE49-F238E27FC236}">
              <a16:creationId xmlns:a16="http://schemas.microsoft.com/office/drawing/2014/main" id="{FC860B05-4731-ED43-9018-3EE4EDBFB874}"/>
            </a:ext>
          </a:extLst>
        </xdr:cNvPr>
        <xdr:cNvSpPr/>
      </xdr:nvSpPr>
      <xdr:spPr>
        <a:xfrm>
          <a:off x="7281242" y="2286022"/>
          <a:ext cx="1146939" cy="2788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C2 - AMMIINISTRATIVI</a:t>
          </a:r>
        </a:p>
      </xdr:txBody>
    </xdr:sp>
    <xdr:clientData/>
  </xdr:twoCellAnchor>
  <xdr:twoCellAnchor>
    <xdr:from>
      <xdr:col>11</xdr:col>
      <xdr:colOff>129730</xdr:colOff>
      <xdr:row>14</xdr:row>
      <xdr:rowOff>257242</xdr:rowOff>
    </xdr:from>
    <xdr:to>
      <xdr:col>12</xdr:col>
      <xdr:colOff>451169</xdr:colOff>
      <xdr:row>14</xdr:row>
      <xdr:rowOff>539464</xdr:rowOff>
    </xdr:to>
    <xdr:sp macro="" textlink="">
      <xdr:nvSpPr>
        <xdr:cNvPr id="14" name="Rettangolo 13">
          <a:hlinkClick xmlns:r="http://schemas.openxmlformats.org/officeDocument/2006/relationships" r:id="rId7"/>
          <a:extLst>
            <a:ext uri="{FF2B5EF4-FFF2-40B4-BE49-F238E27FC236}">
              <a16:creationId xmlns:a16="http://schemas.microsoft.com/office/drawing/2014/main" id="{88AD4D82-1A4F-8846-A3A6-28B1ECA0BC4F}"/>
            </a:ext>
          </a:extLst>
        </xdr:cNvPr>
        <xdr:cNvSpPr/>
      </xdr:nvSpPr>
      <xdr:spPr>
        <a:xfrm>
          <a:off x="7292530" y="2670242"/>
          <a:ext cx="1146939"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C3 - AUSILIARI</a:t>
          </a:r>
        </a:p>
      </xdr:txBody>
    </xdr:sp>
    <xdr:clientData/>
  </xdr:twoCellAnchor>
  <xdr:twoCellAnchor>
    <xdr:from>
      <xdr:col>11</xdr:col>
      <xdr:colOff>112797</xdr:colOff>
      <xdr:row>14</xdr:row>
      <xdr:rowOff>616604</xdr:rowOff>
    </xdr:from>
    <xdr:to>
      <xdr:col>12</xdr:col>
      <xdr:colOff>434236</xdr:colOff>
      <xdr:row>15</xdr:row>
      <xdr:rowOff>202622</xdr:rowOff>
    </xdr:to>
    <xdr:sp macro="" textlink="">
      <xdr:nvSpPr>
        <xdr:cNvPr id="15" name="Rettangolo 14">
          <a:hlinkClick xmlns:r="http://schemas.openxmlformats.org/officeDocument/2006/relationships" r:id="rId8"/>
          <a:extLst>
            <a:ext uri="{FF2B5EF4-FFF2-40B4-BE49-F238E27FC236}">
              <a16:creationId xmlns:a16="http://schemas.microsoft.com/office/drawing/2014/main" id="{5E6DBB52-A6E7-804F-BE83-533F6A1E83D0}"/>
            </a:ext>
          </a:extLst>
        </xdr:cNvPr>
        <xdr:cNvSpPr/>
      </xdr:nvSpPr>
      <xdr:spPr>
        <a:xfrm>
          <a:off x="7275597" y="3029604"/>
          <a:ext cx="1146939" cy="2845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C4 - TECNICI</a:t>
          </a:r>
        </a:p>
      </xdr:txBody>
    </xdr:sp>
    <xdr:clientData/>
  </xdr:twoCellAnchor>
  <xdr:twoCellAnchor>
    <xdr:from>
      <xdr:col>11</xdr:col>
      <xdr:colOff>114678</xdr:colOff>
      <xdr:row>15</xdr:row>
      <xdr:rowOff>307986</xdr:rowOff>
    </xdr:from>
    <xdr:to>
      <xdr:col>12</xdr:col>
      <xdr:colOff>436117</xdr:colOff>
      <xdr:row>15</xdr:row>
      <xdr:rowOff>590208</xdr:rowOff>
    </xdr:to>
    <xdr:sp macro="" textlink="">
      <xdr:nvSpPr>
        <xdr:cNvPr id="16" name="Rettangolo 15">
          <a:hlinkClick xmlns:r="http://schemas.openxmlformats.org/officeDocument/2006/relationships" r:id="rId9"/>
          <a:extLst>
            <a:ext uri="{FF2B5EF4-FFF2-40B4-BE49-F238E27FC236}">
              <a16:creationId xmlns:a16="http://schemas.microsoft.com/office/drawing/2014/main" id="{5B519AC3-3420-D84D-8E4D-9D96074D6D60}"/>
            </a:ext>
          </a:extLst>
        </xdr:cNvPr>
        <xdr:cNvSpPr/>
      </xdr:nvSpPr>
      <xdr:spPr>
        <a:xfrm>
          <a:off x="7277478" y="3419486"/>
          <a:ext cx="1146939" cy="282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C5 - COORDINATORI</a:t>
          </a:r>
        </a:p>
      </xdr:txBody>
    </xdr:sp>
    <xdr:clientData/>
  </xdr:twoCellAnchor>
  <xdr:twoCellAnchor>
    <xdr:from>
      <xdr:col>11</xdr:col>
      <xdr:colOff>97744</xdr:colOff>
      <xdr:row>15</xdr:row>
      <xdr:rowOff>704980</xdr:rowOff>
    </xdr:from>
    <xdr:to>
      <xdr:col>12</xdr:col>
      <xdr:colOff>419183</xdr:colOff>
      <xdr:row>16</xdr:row>
      <xdr:rowOff>183888</xdr:rowOff>
    </xdr:to>
    <xdr:sp macro="" textlink="">
      <xdr:nvSpPr>
        <xdr:cNvPr id="17" name="Rettangolo 16">
          <a:hlinkClick xmlns:r="http://schemas.openxmlformats.org/officeDocument/2006/relationships" r:id="rId10"/>
          <a:extLst>
            <a:ext uri="{FF2B5EF4-FFF2-40B4-BE49-F238E27FC236}">
              <a16:creationId xmlns:a16="http://schemas.microsoft.com/office/drawing/2014/main" id="{6599550A-0C8B-ED4F-A1F1-2281BA594319}"/>
            </a:ext>
          </a:extLst>
        </xdr:cNvPr>
        <xdr:cNvSpPr/>
      </xdr:nvSpPr>
      <xdr:spPr>
        <a:xfrm>
          <a:off x="7260544" y="3816480"/>
          <a:ext cx="1146939" cy="2790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RISULTATI 1</a:t>
          </a:r>
        </a:p>
      </xdr:txBody>
    </xdr:sp>
    <xdr:clientData/>
  </xdr:twoCellAnchor>
  <xdr:twoCellAnchor>
    <xdr:from>
      <xdr:col>11</xdr:col>
      <xdr:colOff>122205</xdr:colOff>
      <xdr:row>5</xdr:row>
      <xdr:rowOff>105771</xdr:rowOff>
    </xdr:from>
    <xdr:to>
      <xdr:col>12</xdr:col>
      <xdr:colOff>443644</xdr:colOff>
      <xdr:row>6</xdr:row>
      <xdr:rowOff>181427</xdr:rowOff>
    </xdr:to>
    <xdr:sp macro="" textlink="">
      <xdr:nvSpPr>
        <xdr:cNvPr id="19" name="Rettangolo 18">
          <a:hlinkClick xmlns:r="http://schemas.openxmlformats.org/officeDocument/2006/relationships" r:id="rId11"/>
          <a:extLst>
            <a:ext uri="{FF2B5EF4-FFF2-40B4-BE49-F238E27FC236}">
              <a16:creationId xmlns:a16="http://schemas.microsoft.com/office/drawing/2014/main" id="{84B4D28E-69C1-FD46-8E56-DDF59C57D896}"/>
            </a:ext>
          </a:extLst>
        </xdr:cNvPr>
        <xdr:cNvSpPr/>
      </xdr:nvSpPr>
      <xdr:spPr>
        <a:xfrm>
          <a:off x="7285005" y="512171"/>
          <a:ext cx="1146939" cy="2788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it-IT" sz="800"/>
            <a:t>INSERIMENTO DATI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907C7-FFE5-C945-A265-28D17751654F}">
  <dimension ref="A1:G89"/>
  <sheetViews>
    <sheetView tabSelected="1" zoomScale="125" zoomScaleNormal="125" workbookViewId="0">
      <selection activeCell="L6" sqref="L6"/>
    </sheetView>
  </sheetViews>
  <sheetFormatPr defaultColWidth="11" defaultRowHeight="15.9"/>
  <cols>
    <col min="1" max="1" width="4.640625" customWidth="1"/>
  </cols>
  <sheetData>
    <row r="1" spans="1:7">
      <c r="A1" s="13"/>
      <c r="B1" s="13"/>
      <c r="C1" s="13"/>
      <c r="D1" s="13"/>
      <c r="E1" s="13"/>
      <c r="F1" s="13"/>
      <c r="G1" s="13"/>
    </row>
    <row r="2" spans="1:7">
      <c r="A2" s="84" t="s">
        <v>537</v>
      </c>
      <c r="B2" s="84"/>
      <c r="C2" s="84"/>
      <c r="D2" s="84"/>
      <c r="E2" s="84"/>
      <c r="F2" s="84"/>
      <c r="G2" s="84"/>
    </row>
    <row r="3" spans="1:7">
      <c r="A3" s="84"/>
      <c r="B3" s="84"/>
      <c r="C3" s="84"/>
      <c r="D3" s="84"/>
      <c r="E3" s="84"/>
      <c r="F3" s="84"/>
      <c r="G3" s="84"/>
    </row>
    <row r="4" spans="1:7">
      <c r="A4" s="84"/>
      <c r="B4" s="84"/>
      <c r="C4" s="84"/>
      <c r="D4" s="84"/>
      <c r="E4" s="84"/>
      <c r="F4" s="84"/>
      <c r="G4" s="84"/>
    </row>
    <row r="5" spans="1:7">
      <c r="A5" s="79"/>
      <c r="B5" s="79"/>
      <c r="C5" s="79"/>
      <c r="D5" s="79"/>
      <c r="E5" s="79"/>
      <c r="F5" s="79"/>
      <c r="G5" s="79"/>
    </row>
    <row r="6" spans="1:7">
      <c r="A6" s="13" t="s">
        <v>538</v>
      </c>
      <c r="B6" s="52"/>
      <c r="C6" s="52"/>
      <c r="D6" s="52"/>
      <c r="E6" s="52"/>
      <c r="F6" s="52"/>
      <c r="G6" s="52"/>
    </row>
    <row r="7" spans="1:7" s="78" customFormat="1" ht="16.5" customHeight="1">
      <c r="A7" s="80" t="s">
        <v>539</v>
      </c>
      <c r="B7" s="80"/>
      <c r="C7" s="80"/>
      <c r="D7" s="80"/>
      <c r="E7" s="80"/>
      <c r="F7" s="80"/>
      <c r="G7" s="80"/>
    </row>
    <row r="8" spans="1:7" s="78" customFormat="1" ht="16.5" customHeight="1">
      <c r="A8" s="80" t="s">
        <v>540</v>
      </c>
      <c r="B8" s="80"/>
      <c r="C8" s="80"/>
      <c r="D8" s="80"/>
      <c r="E8" s="80"/>
      <c r="F8" s="80"/>
      <c r="G8" s="80"/>
    </row>
    <row r="9" spans="1:7" s="78" customFormat="1" ht="16.5" customHeight="1">
      <c r="A9" s="80" t="s">
        <v>541</v>
      </c>
      <c r="B9" s="80"/>
      <c r="C9" s="80"/>
      <c r="D9" s="80"/>
      <c r="E9" s="80"/>
      <c r="F9" s="80"/>
      <c r="G9" s="80"/>
    </row>
    <row r="10" spans="1:7" ht="16.5" customHeight="1">
      <c r="A10" s="13"/>
      <c r="B10" s="13"/>
      <c r="C10" s="13"/>
      <c r="D10" s="13"/>
      <c r="E10" s="13"/>
      <c r="F10" s="13"/>
      <c r="G10" s="13"/>
    </row>
    <row r="11" spans="1:7" ht="15" customHeight="1">
      <c r="A11" s="81"/>
      <c r="B11" s="81"/>
      <c r="C11" s="81"/>
      <c r="D11" s="81"/>
      <c r="E11" s="81"/>
      <c r="F11" s="81"/>
      <c r="G11" s="81"/>
    </row>
    <row r="12" spans="1:7" ht="9.75" customHeight="1">
      <c r="A12" s="13"/>
      <c r="B12" s="13"/>
      <c r="C12" s="13"/>
      <c r="D12" s="13"/>
      <c r="E12" s="13"/>
      <c r="F12" s="13"/>
      <c r="G12" s="13"/>
    </row>
    <row r="13" spans="1:7">
      <c r="A13" s="82" t="s">
        <v>394</v>
      </c>
      <c r="B13" s="82"/>
      <c r="C13" s="82"/>
      <c r="D13" s="82"/>
      <c r="E13" s="82"/>
      <c r="F13" s="82"/>
      <c r="G13" s="82"/>
    </row>
    <row r="14" spans="1:7">
      <c r="A14" s="13"/>
      <c r="B14" s="13"/>
      <c r="C14" s="13"/>
      <c r="D14" s="13"/>
      <c r="E14" s="13"/>
      <c r="F14" s="13"/>
      <c r="G14" s="13"/>
    </row>
    <row r="15" spans="1:7">
      <c r="A15" s="13">
        <v>1</v>
      </c>
      <c r="B15" s="83" t="s">
        <v>396</v>
      </c>
      <c r="C15" s="83"/>
      <c r="D15" s="83"/>
      <c r="E15" s="83"/>
      <c r="F15" s="83"/>
      <c r="G15" s="83"/>
    </row>
    <row r="16" spans="1:7">
      <c r="A16" s="13">
        <v>2</v>
      </c>
      <c r="B16" s="13" t="s">
        <v>397</v>
      </c>
      <c r="C16" s="13"/>
      <c r="D16" s="13"/>
      <c r="E16" s="13"/>
      <c r="F16" s="13"/>
      <c r="G16" s="13"/>
    </row>
    <row r="17" spans="1:7">
      <c r="A17" s="13">
        <v>3</v>
      </c>
      <c r="B17" s="13" t="s">
        <v>398</v>
      </c>
      <c r="C17" s="13"/>
      <c r="D17" s="13"/>
      <c r="E17" s="13"/>
      <c r="F17" s="13"/>
      <c r="G17" s="13"/>
    </row>
    <row r="18" spans="1:7">
      <c r="A18" s="13">
        <v>4</v>
      </c>
      <c r="B18" s="13" t="s">
        <v>399</v>
      </c>
      <c r="C18" s="13"/>
      <c r="D18" s="13"/>
      <c r="E18" s="13"/>
      <c r="F18" s="13"/>
      <c r="G18" s="13"/>
    </row>
    <row r="19" spans="1:7">
      <c r="A19" s="13"/>
      <c r="B19" s="13" t="s">
        <v>400</v>
      </c>
      <c r="C19" s="13"/>
      <c r="D19" s="13"/>
      <c r="E19" s="13"/>
      <c r="F19" s="13"/>
      <c r="G19" s="13"/>
    </row>
    <row r="20" spans="1:7">
      <c r="A20" s="13"/>
      <c r="B20" s="13" t="s">
        <v>403</v>
      </c>
      <c r="C20" s="13"/>
      <c r="D20" s="13"/>
      <c r="E20" s="13"/>
      <c r="F20" s="13"/>
      <c r="G20" s="13"/>
    </row>
    <row r="21" spans="1:7">
      <c r="A21" s="13">
        <v>5</v>
      </c>
      <c r="B21" s="13" t="s">
        <v>395</v>
      </c>
      <c r="C21" s="13"/>
      <c r="D21" s="13"/>
      <c r="E21" s="13"/>
      <c r="F21" s="13"/>
      <c r="G21" s="13"/>
    </row>
    <row r="22" spans="1:7">
      <c r="A22" s="13"/>
      <c r="B22" s="83"/>
      <c r="C22" s="83"/>
      <c r="D22" s="83"/>
      <c r="E22" s="83"/>
      <c r="F22" s="83"/>
      <c r="G22" s="83"/>
    </row>
    <row r="23" spans="1:7">
      <c r="A23" s="13"/>
      <c r="B23" s="52"/>
      <c r="C23" s="13"/>
      <c r="D23" s="13"/>
      <c r="E23" s="13"/>
      <c r="F23" s="13"/>
      <c r="G23" s="13"/>
    </row>
    <row r="24" spans="1:7">
      <c r="A24" s="13"/>
      <c r="B24" s="13"/>
      <c r="C24" s="13"/>
      <c r="D24" s="13"/>
      <c r="E24" s="13"/>
      <c r="F24" s="13"/>
      <c r="G24" s="13"/>
    </row>
    <row r="25" spans="1:7">
      <c r="A25" s="13"/>
      <c r="B25" s="13"/>
      <c r="C25" s="13"/>
      <c r="D25" s="13"/>
      <c r="E25" s="13"/>
      <c r="F25" s="13"/>
      <c r="G25" s="13"/>
    </row>
    <row r="26" spans="1:7">
      <c r="A26" s="13"/>
      <c r="B26" s="13"/>
      <c r="C26" s="13"/>
      <c r="D26" s="13"/>
      <c r="E26" s="13"/>
      <c r="F26" s="13"/>
      <c r="G26" s="13"/>
    </row>
    <row r="27" spans="1:7">
      <c r="A27" s="13"/>
      <c r="B27" s="13"/>
      <c r="C27" s="13"/>
      <c r="D27" s="13"/>
      <c r="E27" s="13"/>
      <c r="F27" s="13"/>
      <c r="G27" s="13"/>
    </row>
    <row r="28" spans="1:7">
      <c r="A28" s="13"/>
      <c r="B28" s="13"/>
      <c r="C28" s="13"/>
      <c r="D28" s="13"/>
      <c r="E28" s="13"/>
      <c r="F28" s="13"/>
      <c r="G28" s="13"/>
    </row>
    <row r="29" spans="1:7">
      <c r="A29" s="13"/>
      <c r="B29" s="13"/>
      <c r="C29" s="13"/>
      <c r="D29" s="13"/>
      <c r="E29" s="13"/>
      <c r="F29" s="13"/>
      <c r="G29" s="13"/>
    </row>
    <row r="30" spans="1:7">
      <c r="A30" s="13"/>
      <c r="B30" s="13"/>
      <c r="C30" s="13"/>
      <c r="D30" s="13"/>
      <c r="E30" s="13"/>
      <c r="F30" s="13"/>
      <c r="G30" s="13"/>
    </row>
    <row r="31" spans="1:7">
      <c r="A31" s="13"/>
      <c r="B31" s="13"/>
      <c r="C31" s="13"/>
      <c r="D31" s="13"/>
      <c r="E31" s="13"/>
      <c r="F31" s="13"/>
      <c r="G31" s="13"/>
    </row>
    <row r="32" spans="1:7">
      <c r="A32" s="13"/>
      <c r="B32" s="13"/>
      <c r="C32" s="13"/>
      <c r="D32" s="13"/>
      <c r="E32" s="13"/>
      <c r="F32" s="13"/>
      <c r="G32" s="13"/>
    </row>
    <row r="33" spans="1:7">
      <c r="A33" s="13"/>
      <c r="B33" s="13"/>
      <c r="C33" s="13"/>
      <c r="D33" s="13"/>
      <c r="E33" s="13"/>
      <c r="F33" s="13"/>
      <c r="G33" s="13"/>
    </row>
    <row r="34" spans="1:7">
      <c r="A34" s="13"/>
      <c r="B34" s="13"/>
      <c r="C34" s="13"/>
      <c r="D34" s="13"/>
      <c r="E34" s="13"/>
      <c r="F34" s="13"/>
      <c r="G34" s="13"/>
    </row>
    <row r="35" spans="1:7">
      <c r="A35" s="13"/>
      <c r="B35" s="13"/>
      <c r="C35" s="13"/>
      <c r="D35" s="13"/>
      <c r="E35" s="13"/>
      <c r="F35" s="13"/>
      <c r="G35" s="13"/>
    </row>
    <row r="36" spans="1:7">
      <c r="A36" s="13"/>
      <c r="B36" s="13"/>
      <c r="C36" s="13"/>
      <c r="D36" s="13"/>
      <c r="E36" s="13"/>
      <c r="F36" s="13"/>
      <c r="G36" s="13"/>
    </row>
    <row r="37" spans="1:7">
      <c r="A37" s="13"/>
      <c r="B37" s="13"/>
      <c r="C37" s="13"/>
      <c r="D37" s="13"/>
      <c r="E37" s="13"/>
      <c r="F37" s="13"/>
      <c r="G37" s="13"/>
    </row>
    <row r="38" spans="1:7">
      <c r="A38" s="13"/>
      <c r="B38" s="13"/>
      <c r="C38" s="13"/>
      <c r="D38" s="13"/>
      <c r="E38" s="13"/>
      <c r="F38" s="13"/>
      <c r="G38" s="13"/>
    </row>
    <row r="39" spans="1:7">
      <c r="A39" s="13"/>
      <c r="B39" s="13"/>
      <c r="C39" s="13"/>
      <c r="D39" s="13"/>
      <c r="E39" s="13"/>
      <c r="F39" s="13"/>
      <c r="G39" s="13"/>
    </row>
    <row r="40" spans="1:7">
      <c r="A40" s="13"/>
      <c r="B40" s="13"/>
      <c r="C40" s="13"/>
      <c r="D40" s="13"/>
      <c r="E40" s="13"/>
      <c r="F40" s="13"/>
      <c r="G40" s="13"/>
    </row>
    <row r="41" spans="1:7">
      <c r="A41" s="13"/>
      <c r="B41" s="13"/>
      <c r="C41" s="13"/>
      <c r="D41" s="13"/>
      <c r="E41" s="13"/>
      <c r="F41" s="13"/>
      <c r="G41" s="13"/>
    </row>
    <row r="42" spans="1:7">
      <c r="A42" s="13"/>
      <c r="B42" s="13"/>
      <c r="C42" s="13"/>
      <c r="D42" s="13"/>
      <c r="E42" s="13"/>
      <c r="F42" s="13"/>
      <c r="G42" s="13"/>
    </row>
    <row r="43" spans="1:7">
      <c r="A43" s="13"/>
      <c r="B43" s="13"/>
      <c r="C43" s="13"/>
      <c r="D43" s="13"/>
      <c r="E43" s="13"/>
      <c r="F43" s="13"/>
      <c r="G43" s="13"/>
    </row>
    <row r="44" spans="1:7">
      <c r="A44" s="13"/>
      <c r="B44" s="13"/>
      <c r="C44" s="13"/>
      <c r="D44" s="13"/>
      <c r="E44" s="13"/>
      <c r="F44" s="13"/>
      <c r="G44" s="13"/>
    </row>
    <row r="45" spans="1:7">
      <c r="A45" s="13"/>
      <c r="B45" s="13"/>
      <c r="C45" s="13"/>
      <c r="D45" s="13"/>
      <c r="E45" s="13"/>
      <c r="F45" s="13"/>
      <c r="G45" s="13"/>
    </row>
    <row r="46" spans="1:7">
      <c r="A46" s="13"/>
      <c r="B46" s="13"/>
      <c r="C46" s="13"/>
      <c r="D46" s="13"/>
      <c r="E46" s="13"/>
      <c r="F46" s="13"/>
      <c r="G46" s="13"/>
    </row>
    <row r="47" spans="1:7">
      <c r="A47" s="13"/>
      <c r="B47" s="13"/>
      <c r="C47" s="13"/>
      <c r="D47" s="13"/>
      <c r="E47" s="13"/>
      <c r="F47" s="13"/>
      <c r="G47" s="13"/>
    </row>
    <row r="48" spans="1:7">
      <c r="A48" s="13"/>
      <c r="B48" s="13"/>
      <c r="C48" s="13"/>
      <c r="D48" s="13"/>
      <c r="E48" s="13"/>
      <c r="F48" s="13"/>
      <c r="G48" s="13"/>
    </row>
    <row r="49" spans="1:7">
      <c r="A49" s="13"/>
      <c r="B49" s="13"/>
      <c r="C49" s="13"/>
      <c r="D49" s="13"/>
      <c r="E49" s="13"/>
      <c r="F49" s="13"/>
      <c r="G49" s="13"/>
    </row>
    <row r="50" spans="1:7">
      <c r="A50" s="13"/>
      <c r="B50" s="13"/>
      <c r="C50" s="13"/>
      <c r="D50" s="13"/>
      <c r="E50" s="13"/>
      <c r="F50" s="13"/>
      <c r="G50" s="13"/>
    </row>
    <row r="51" spans="1:7">
      <c r="A51" s="13"/>
      <c r="B51" s="13"/>
      <c r="C51" s="13"/>
      <c r="D51" s="13"/>
      <c r="E51" s="13"/>
      <c r="F51" s="13"/>
      <c r="G51" s="13"/>
    </row>
    <row r="52" spans="1:7">
      <c r="A52" s="13"/>
      <c r="B52" s="13"/>
      <c r="C52" s="13"/>
      <c r="D52" s="13"/>
      <c r="E52" s="13"/>
      <c r="F52" s="13"/>
      <c r="G52" s="13"/>
    </row>
    <row r="53" spans="1:7">
      <c r="A53" s="13"/>
      <c r="B53" s="13"/>
      <c r="C53" s="13"/>
      <c r="D53" s="13"/>
      <c r="E53" s="13"/>
      <c r="F53" s="13"/>
      <c r="G53" s="13"/>
    </row>
    <row r="54" spans="1:7">
      <c r="A54" s="13"/>
      <c r="B54" s="13"/>
      <c r="C54" s="13"/>
      <c r="D54" s="13"/>
      <c r="E54" s="13"/>
      <c r="F54" s="13"/>
      <c r="G54" s="13"/>
    </row>
    <row r="55" spans="1:7">
      <c r="A55" s="13"/>
      <c r="B55" s="13"/>
      <c r="C55" s="13"/>
      <c r="D55" s="13"/>
      <c r="E55" s="13"/>
      <c r="F55" s="13"/>
      <c r="G55" s="13"/>
    </row>
    <row r="56" spans="1:7">
      <c r="A56" s="13"/>
      <c r="B56" s="13"/>
      <c r="C56" s="13"/>
      <c r="D56" s="13"/>
      <c r="E56" s="13"/>
      <c r="F56" s="13"/>
      <c r="G56" s="13"/>
    </row>
    <row r="57" spans="1:7">
      <c r="A57" s="13"/>
      <c r="B57" s="13"/>
      <c r="C57" s="13"/>
      <c r="D57" s="13"/>
      <c r="E57" s="13"/>
      <c r="F57" s="13"/>
      <c r="G57" s="13"/>
    </row>
    <row r="58" spans="1:7">
      <c r="A58" s="13"/>
      <c r="B58" s="13"/>
      <c r="C58" s="13"/>
      <c r="D58" s="13"/>
      <c r="E58" s="13"/>
      <c r="F58" s="13"/>
      <c r="G58" s="13"/>
    </row>
    <row r="59" spans="1:7">
      <c r="A59" s="13"/>
      <c r="B59" s="13"/>
      <c r="C59" s="13"/>
      <c r="D59" s="13"/>
      <c r="E59" s="13"/>
      <c r="F59" s="13"/>
      <c r="G59" s="13"/>
    </row>
    <row r="60" spans="1:7">
      <c r="A60" s="13"/>
      <c r="B60" s="13"/>
      <c r="C60" s="13"/>
      <c r="D60" s="13"/>
      <c r="E60" s="13"/>
      <c r="F60" s="13"/>
      <c r="G60" s="13"/>
    </row>
    <row r="61" spans="1:7">
      <c r="A61" s="13"/>
      <c r="B61" s="13"/>
      <c r="C61" s="13"/>
      <c r="D61" s="13"/>
      <c r="E61" s="13"/>
      <c r="F61" s="13"/>
      <c r="G61" s="13"/>
    </row>
    <row r="62" spans="1:7">
      <c r="A62" s="13"/>
      <c r="B62" s="13"/>
      <c r="C62" s="13"/>
      <c r="D62" s="13"/>
      <c r="E62" s="13"/>
      <c r="F62" s="13"/>
      <c r="G62" s="13"/>
    </row>
    <row r="63" spans="1:7">
      <c r="A63" s="13"/>
      <c r="B63" s="13"/>
      <c r="C63" s="13"/>
      <c r="D63" s="13"/>
      <c r="E63" s="13"/>
      <c r="F63" s="13"/>
      <c r="G63" s="13"/>
    </row>
    <row r="64" spans="1:7">
      <c r="A64" s="13"/>
      <c r="B64" s="13"/>
      <c r="C64" s="13"/>
      <c r="D64" s="13"/>
      <c r="E64" s="13"/>
      <c r="F64" s="13"/>
      <c r="G64" s="13"/>
    </row>
    <row r="65" spans="1:7">
      <c r="A65" s="13"/>
      <c r="B65" s="13"/>
      <c r="C65" s="13"/>
      <c r="D65" s="13"/>
      <c r="E65" s="13"/>
      <c r="F65" s="13"/>
      <c r="G65" s="13"/>
    </row>
    <row r="66" spans="1:7">
      <c r="A66" s="13"/>
      <c r="B66" s="13"/>
      <c r="C66" s="13"/>
      <c r="D66" s="13"/>
      <c r="E66" s="13"/>
      <c r="F66" s="13"/>
      <c r="G66" s="13"/>
    </row>
    <row r="67" spans="1:7">
      <c r="A67" s="13"/>
      <c r="B67" s="13"/>
      <c r="C67" s="13"/>
      <c r="D67" s="13"/>
      <c r="E67" s="13"/>
      <c r="F67" s="13"/>
      <c r="G67" s="13"/>
    </row>
    <row r="68" spans="1:7">
      <c r="A68" s="13"/>
      <c r="B68" s="13"/>
      <c r="C68" s="13"/>
      <c r="D68" s="13"/>
      <c r="E68" s="13"/>
      <c r="F68" s="13"/>
      <c r="G68" s="13"/>
    </row>
    <row r="69" spans="1:7">
      <c r="A69" s="13"/>
      <c r="B69" s="13"/>
      <c r="C69" s="13"/>
      <c r="D69" s="13"/>
      <c r="E69" s="13"/>
      <c r="F69" s="13"/>
      <c r="G69" s="13"/>
    </row>
    <row r="70" spans="1:7">
      <c r="A70" s="13"/>
      <c r="B70" s="13"/>
      <c r="C70" s="13"/>
      <c r="D70" s="13"/>
      <c r="E70" s="13"/>
      <c r="F70" s="13"/>
      <c r="G70" s="13"/>
    </row>
    <row r="71" spans="1:7">
      <c r="A71" s="13"/>
      <c r="B71" s="13"/>
      <c r="C71" s="13"/>
      <c r="D71" s="13"/>
      <c r="E71" s="13"/>
      <c r="F71" s="13"/>
      <c r="G71" s="13"/>
    </row>
    <row r="72" spans="1:7">
      <c r="A72" s="13"/>
      <c r="B72" s="13"/>
      <c r="C72" s="13"/>
      <c r="D72" s="13"/>
      <c r="E72" s="13"/>
      <c r="F72" s="13"/>
      <c r="G72" s="13"/>
    </row>
    <row r="73" spans="1:7">
      <c r="A73" s="13"/>
      <c r="B73" s="13"/>
      <c r="C73" s="13"/>
      <c r="D73" s="13"/>
      <c r="E73" s="13"/>
      <c r="F73" s="13"/>
      <c r="G73" s="13"/>
    </row>
    <row r="74" spans="1:7">
      <c r="A74" s="13"/>
      <c r="B74" s="13"/>
      <c r="C74" s="13"/>
      <c r="D74" s="13"/>
      <c r="E74" s="13"/>
      <c r="F74" s="13"/>
      <c r="G74" s="13"/>
    </row>
    <row r="75" spans="1:7">
      <c r="A75" s="13"/>
      <c r="E75" s="13"/>
      <c r="F75" s="13"/>
      <c r="G75" s="13"/>
    </row>
    <row r="76" spans="1:7">
      <c r="A76" s="13"/>
      <c r="B76" s="13"/>
      <c r="C76" s="13"/>
      <c r="D76" s="13"/>
      <c r="E76" s="13"/>
      <c r="F76" s="13"/>
      <c r="G76" s="13"/>
    </row>
    <row r="77" spans="1:7">
      <c r="A77" s="13"/>
      <c r="B77" s="13"/>
      <c r="C77" s="13"/>
      <c r="D77" s="13"/>
      <c r="E77" s="13"/>
      <c r="F77" s="13"/>
      <c r="G77" s="13"/>
    </row>
    <row r="78" spans="1:7">
      <c r="A78" s="13"/>
      <c r="B78" s="13"/>
      <c r="C78" s="13"/>
      <c r="D78" s="13"/>
      <c r="E78" s="13"/>
      <c r="F78" s="13"/>
      <c r="G78" s="13"/>
    </row>
    <row r="79" spans="1:7">
      <c r="A79" s="13"/>
      <c r="B79" s="13"/>
      <c r="C79" s="13"/>
      <c r="D79" s="13"/>
      <c r="E79" s="13"/>
      <c r="F79" s="13"/>
      <c r="G79" s="13"/>
    </row>
    <row r="80" spans="1:7">
      <c r="A80" s="13"/>
      <c r="B80" s="13"/>
      <c r="C80" s="13"/>
      <c r="D80" s="13"/>
      <c r="E80" s="13"/>
      <c r="F80" s="13"/>
      <c r="G80" s="13"/>
    </row>
    <row r="81" spans="1:7">
      <c r="A81" s="13"/>
      <c r="B81" s="13"/>
      <c r="C81" s="13"/>
      <c r="D81" s="13"/>
      <c r="E81" s="13"/>
      <c r="F81" s="13"/>
      <c r="G81" s="13"/>
    </row>
    <row r="82" spans="1:7">
      <c r="A82" s="13"/>
      <c r="B82" s="13"/>
      <c r="C82" s="13"/>
      <c r="D82" s="13"/>
      <c r="E82" s="13"/>
      <c r="F82" s="13"/>
      <c r="G82" s="13"/>
    </row>
    <row r="83" spans="1:7">
      <c r="A83" s="13"/>
      <c r="B83" s="13"/>
      <c r="C83" s="13"/>
      <c r="D83" s="13"/>
      <c r="E83" s="13"/>
      <c r="F83" s="13"/>
      <c r="G83" s="13"/>
    </row>
    <row r="84" spans="1:7">
      <c r="A84" s="13"/>
      <c r="B84" s="13"/>
      <c r="C84" s="13"/>
      <c r="D84" s="13"/>
      <c r="E84" s="13"/>
      <c r="F84" s="13"/>
      <c r="G84" s="13"/>
    </row>
    <row r="85" spans="1:7">
      <c r="A85" s="13"/>
      <c r="B85" s="13"/>
      <c r="C85" s="13"/>
      <c r="D85" s="13"/>
      <c r="E85" s="13"/>
      <c r="F85" s="13"/>
      <c r="G85" s="13"/>
    </row>
    <row r="86" spans="1:7">
      <c r="A86" s="13"/>
      <c r="B86" s="13"/>
      <c r="C86" s="13"/>
      <c r="D86" s="13"/>
      <c r="E86" s="13"/>
      <c r="F86" s="13"/>
      <c r="G86" s="13"/>
    </row>
    <row r="87" spans="1:7">
      <c r="A87" s="13"/>
      <c r="B87" s="13"/>
      <c r="C87" s="13"/>
      <c r="D87" s="13"/>
      <c r="E87" s="13"/>
      <c r="F87" s="13"/>
      <c r="G87" s="13"/>
    </row>
    <row r="88" spans="1:7">
      <c r="A88" s="13"/>
      <c r="B88" s="13"/>
      <c r="C88" s="13"/>
      <c r="D88" s="13"/>
      <c r="E88" s="13"/>
      <c r="F88" s="13"/>
      <c r="G88" s="13"/>
    </row>
    <row r="89" spans="1:7">
      <c r="A89" s="13"/>
      <c r="B89" s="13"/>
      <c r="C89" s="13"/>
      <c r="D89" s="13"/>
      <c r="E89" s="13"/>
      <c r="F89" s="13"/>
      <c r="G89" s="13"/>
    </row>
  </sheetData>
  <mergeCells count="4">
    <mergeCell ref="A13:G13"/>
    <mergeCell ref="B15:G15"/>
    <mergeCell ref="B22:G22"/>
    <mergeCell ref="A2:G4"/>
  </mergeCells>
  <printOptions headings="1" gridLine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1166-38DF-5F4C-8872-D39FD69C86D1}">
  <sheetPr codeName="Foglio10"/>
  <dimension ref="A1:G94"/>
  <sheetViews>
    <sheetView zoomScale="110" zoomScaleNormal="110" workbookViewId="0">
      <selection sqref="A1:E1"/>
    </sheetView>
  </sheetViews>
  <sheetFormatPr defaultColWidth="11" defaultRowHeight="15.9"/>
  <cols>
    <col min="1" max="1" width="2.5" customWidth="1"/>
    <col min="2" max="2" width="23.85546875" customWidth="1"/>
    <col min="3" max="3" width="21.35546875" customWidth="1"/>
    <col min="4" max="4" width="19.640625" customWidth="1"/>
  </cols>
  <sheetData>
    <row r="1" spans="1:7">
      <c r="A1" s="87" t="s">
        <v>535</v>
      </c>
      <c r="B1" s="87"/>
      <c r="C1" s="87"/>
      <c r="D1" s="87"/>
      <c r="E1" s="87"/>
      <c r="F1" s="13"/>
      <c r="G1" s="13"/>
    </row>
    <row r="2" spans="1:7" ht="11.25" customHeight="1">
      <c r="A2" s="13"/>
      <c r="B2" s="13"/>
      <c r="C2" s="13"/>
      <c r="D2" s="13"/>
      <c r="E2" s="13"/>
      <c r="F2" s="13"/>
      <c r="G2" s="13"/>
    </row>
    <row r="3" spans="1:7">
      <c r="A3" s="13"/>
      <c r="B3" s="13" t="s">
        <v>344</v>
      </c>
      <c r="C3" s="86"/>
      <c r="D3" s="86"/>
      <c r="E3" s="86"/>
      <c r="F3" s="13"/>
      <c r="G3" s="13"/>
    </row>
    <row r="4" spans="1:7">
      <c r="A4" s="13"/>
      <c r="B4" s="13" t="s">
        <v>349</v>
      </c>
      <c r="C4" s="86"/>
      <c r="D4" s="86"/>
      <c r="E4" s="86"/>
      <c r="F4" s="13"/>
      <c r="G4" s="13"/>
    </row>
    <row r="5" spans="1:7">
      <c r="A5" s="13"/>
      <c r="B5" s="13" t="s">
        <v>350</v>
      </c>
      <c r="C5" s="86"/>
      <c r="D5" s="86"/>
      <c r="E5" s="86"/>
      <c r="F5" s="13"/>
      <c r="G5" s="13"/>
    </row>
    <row r="6" spans="1:7">
      <c r="A6" s="13"/>
      <c r="B6" s="13" t="s">
        <v>348</v>
      </c>
      <c r="C6" s="86"/>
      <c r="D6" s="86"/>
      <c r="E6" s="86"/>
      <c r="F6" s="13"/>
      <c r="G6" s="13"/>
    </row>
    <row r="7" spans="1:7">
      <c r="A7" s="13"/>
      <c r="B7" s="13"/>
      <c r="C7" s="13"/>
      <c r="D7" s="13"/>
      <c r="E7" s="13"/>
      <c r="F7" s="13"/>
      <c r="G7" s="13"/>
    </row>
    <row r="8" spans="1:7">
      <c r="A8" s="13"/>
      <c r="B8" s="88" t="s">
        <v>449</v>
      </c>
      <c r="C8" s="88"/>
      <c r="D8" s="34"/>
      <c r="E8" s="13"/>
      <c r="F8" s="13"/>
      <c r="G8" s="13"/>
    </row>
    <row r="9" spans="1:7">
      <c r="A9" s="13"/>
      <c r="B9" s="88" t="s">
        <v>450</v>
      </c>
      <c r="C9" s="88"/>
      <c r="D9" s="34"/>
      <c r="E9" s="13"/>
      <c r="F9" s="13"/>
      <c r="G9" s="13"/>
    </row>
    <row r="10" spans="1:7">
      <c r="A10" s="13"/>
      <c r="B10" s="88" t="s">
        <v>451</v>
      </c>
      <c r="C10" s="88"/>
      <c r="D10" s="34"/>
      <c r="E10" s="13"/>
      <c r="F10" s="13"/>
      <c r="G10" s="13"/>
    </row>
    <row r="11" spans="1:7">
      <c r="A11" s="13"/>
      <c r="B11" s="88" t="s">
        <v>452</v>
      </c>
      <c r="C11" s="88"/>
      <c r="D11" s="34"/>
      <c r="E11" s="13"/>
      <c r="F11" s="13"/>
      <c r="G11" s="13"/>
    </row>
    <row r="12" spans="1:7">
      <c r="A12" s="13"/>
      <c r="B12" s="13"/>
      <c r="C12" s="13"/>
      <c r="D12" s="13"/>
      <c r="E12" s="13"/>
      <c r="F12" s="13"/>
      <c r="G12" s="13"/>
    </row>
    <row r="13" spans="1:7" ht="4.5" customHeight="1">
      <c r="A13" s="13"/>
      <c r="B13" s="13"/>
      <c r="C13" s="13"/>
      <c r="D13" s="13"/>
      <c r="E13" s="13"/>
      <c r="F13" s="13"/>
      <c r="G13" s="13"/>
    </row>
    <row r="14" spans="1:7" ht="12.75" customHeight="1">
      <c r="A14" s="85" t="s">
        <v>351</v>
      </c>
      <c r="B14" s="85"/>
      <c r="C14" s="85"/>
      <c r="D14" s="85"/>
      <c r="E14" s="85"/>
      <c r="F14" s="13"/>
      <c r="G14" s="13"/>
    </row>
    <row r="15" spans="1:7">
      <c r="A15" s="13"/>
      <c r="B15" s="13"/>
      <c r="C15" s="13"/>
      <c r="D15" s="13"/>
      <c r="E15" s="13"/>
      <c r="F15" s="13"/>
      <c r="G15" s="13"/>
    </row>
    <row r="16" spans="1:7">
      <c r="A16" s="13"/>
      <c r="B16" s="33" t="s">
        <v>345</v>
      </c>
      <c r="C16" s="33" t="s">
        <v>346</v>
      </c>
      <c r="D16" s="33" t="s">
        <v>347</v>
      </c>
      <c r="E16" s="13"/>
      <c r="F16" s="13"/>
      <c r="G16" s="13"/>
    </row>
    <row r="17" spans="1:7">
      <c r="A17" s="13"/>
      <c r="B17" s="51"/>
      <c r="C17" s="51"/>
      <c r="D17" s="51"/>
      <c r="E17" s="13"/>
      <c r="F17" s="13"/>
      <c r="G17" s="13"/>
    </row>
    <row r="18" spans="1:7">
      <c r="A18" s="13"/>
      <c r="B18" s="51"/>
      <c r="C18" s="51"/>
      <c r="D18" s="51"/>
      <c r="E18" s="13"/>
      <c r="F18" s="13"/>
      <c r="G18" s="13"/>
    </row>
    <row r="19" spans="1:7">
      <c r="A19" s="13"/>
      <c r="B19" s="51"/>
      <c r="C19" s="51"/>
      <c r="D19" s="51"/>
      <c r="E19" s="13"/>
      <c r="F19" s="13"/>
      <c r="G19" s="13"/>
    </row>
    <row r="20" spans="1:7">
      <c r="A20" s="13"/>
      <c r="B20" s="51"/>
      <c r="C20" s="51"/>
      <c r="D20" s="51"/>
      <c r="E20" s="13"/>
      <c r="F20" s="13"/>
      <c r="G20" s="13"/>
    </row>
    <row r="21" spans="1:7">
      <c r="A21" s="13"/>
      <c r="B21" s="51"/>
      <c r="C21" s="51"/>
      <c r="D21" s="51"/>
      <c r="E21" s="13"/>
      <c r="F21" s="13"/>
      <c r="G21" s="13"/>
    </row>
    <row r="22" spans="1:7">
      <c r="A22" s="13"/>
      <c r="B22" s="51"/>
      <c r="C22" s="51"/>
      <c r="D22" s="51"/>
      <c r="E22" s="13"/>
      <c r="F22" s="13"/>
      <c r="G22" s="13"/>
    </row>
    <row r="23" spans="1:7">
      <c r="A23" s="13"/>
      <c r="B23" s="51"/>
      <c r="C23" s="51"/>
      <c r="D23" s="51"/>
      <c r="E23" s="13"/>
      <c r="F23" s="13"/>
      <c r="G23" s="13"/>
    </row>
    <row r="24" spans="1:7">
      <c r="A24" s="13"/>
      <c r="B24" s="51"/>
      <c r="C24" s="51"/>
      <c r="D24" s="51"/>
      <c r="E24" s="13"/>
      <c r="F24" s="13"/>
      <c r="G24" s="13"/>
    </row>
    <row r="25" spans="1:7">
      <c r="A25" s="13"/>
      <c r="B25" s="51"/>
      <c r="C25" s="51"/>
      <c r="D25" s="51"/>
      <c r="E25" s="13"/>
      <c r="F25" s="13"/>
      <c r="G25" s="13"/>
    </row>
    <row r="26" spans="1:7">
      <c r="A26" s="13"/>
      <c r="B26" s="51"/>
      <c r="C26" s="51"/>
      <c r="D26" s="51"/>
      <c r="E26" s="13"/>
      <c r="F26" s="13"/>
      <c r="G26" s="13"/>
    </row>
    <row r="27" spans="1:7">
      <c r="A27" s="13"/>
      <c r="B27" s="51"/>
      <c r="C27" s="51"/>
      <c r="D27" s="51"/>
      <c r="E27" s="13"/>
      <c r="F27" s="13"/>
      <c r="G27" s="13"/>
    </row>
    <row r="28" spans="1:7">
      <c r="A28" s="13"/>
      <c r="B28" s="51"/>
      <c r="C28" s="51"/>
      <c r="D28" s="51"/>
      <c r="E28" s="13"/>
      <c r="F28" s="13"/>
      <c r="G28" s="13"/>
    </row>
    <row r="29" spans="1:7">
      <c r="A29" s="13"/>
      <c r="B29" s="51"/>
      <c r="C29" s="51"/>
      <c r="D29" s="51"/>
      <c r="E29" s="13"/>
      <c r="F29" s="13"/>
      <c r="G29" s="13"/>
    </row>
    <row r="30" spans="1:7">
      <c r="A30" s="13"/>
      <c r="B30" s="51"/>
      <c r="C30" s="51"/>
      <c r="D30" s="51"/>
      <c r="E30" s="13"/>
      <c r="F30" s="13"/>
      <c r="G30" s="13"/>
    </row>
    <row r="31" spans="1:7">
      <c r="A31" s="13"/>
      <c r="B31" s="13"/>
      <c r="C31" s="13"/>
      <c r="D31" s="13"/>
      <c r="E31" s="13"/>
      <c r="F31" s="13"/>
      <c r="G31" s="13"/>
    </row>
    <row r="32" spans="1:7">
      <c r="A32" s="13"/>
      <c r="B32" s="35" t="s">
        <v>352</v>
      </c>
      <c r="C32" s="86"/>
      <c r="D32" s="86"/>
      <c r="E32" s="13"/>
      <c r="F32" s="13"/>
      <c r="G32" s="13"/>
    </row>
    <row r="33" spans="1:7">
      <c r="A33" s="13"/>
      <c r="B33" s="13"/>
      <c r="C33" s="13"/>
      <c r="D33" s="13"/>
      <c r="E33" s="13"/>
      <c r="F33" s="13"/>
      <c r="G33" s="13"/>
    </row>
    <row r="34" spans="1:7">
      <c r="A34" s="13"/>
      <c r="B34" s="13"/>
      <c r="C34" s="13"/>
      <c r="D34" s="13"/>
      <c r="E34" s="13"/>
      <c r="F34" s="13"/>
      <c r="G34" s="13"/>
    </row>
    <row r="35" spans="1:7">
      <c r="A35" s="13"/>
      <c r="B35" s="13"/>
      <c r="C35" s="13"/>
      <c r="D35" s="13"/>
      <c r="E35" s="13"/>
      <c r="F35" s="13"/>
      <c r="G35" s="13"/>
    </row>
    <row r="36" spans="1:7">
      <c r="A36" s="13"/>
      <c r="B36" s="13"/>
      <c r="C36" s="13"/>
      <c r="D36" s="13"/>
      <c r="E36" s="13"/>
      <c r="F36" s="13"/>
      <c r="G36" s="13"/>
    </row>
    <row r="37" spans="1:7">
      <c r="A37" s="13"/>
      <c r="B37" s="13"/>
      <c r="C37" s="13"/>
      <c r="D37" s="13"/>
      <c r="E37" s="13"/>
      <c r="F37" s="13"/>
      <c r="G37" s="13"/>
    </row>
    <row r="38" spans="1:7">
      <c r="A38" s="13"/>
      <c r="B38" s="13"/>
      <c r="C38" s="13"/>
      <c r="D38" s="13"/>
      <c r="E38" s="13"/>
      <c r="F38" s="13"/>
      <c r="G38" s="13"/>
    </row>
    <row r="39" spans="1:7">
      <c r="A39" s="13"/>
      <c r="B39" s="13"/>
      <c r="C39" s="13"/>
      <c r="D39" s="13"/>
      <c r="E39" s="13"/>
      <c r="F39" s="13"/>
      <c r="G39" s="13"/>
    </row>
    <row r="40" spans="1:7">
      <c r="A40" s="13"/>
      <c r="B40" s="13"/>
      <c r="C40" s="13"/>
      <c r="D40" s="13"/>
      <c r="E40" s="13"/>
      <c r="F40" s="13"/>
      <c r="G40" s="13"/>
    </row>
    <row r="41" spans="1:7">
      <c r="A41" s="13"/>
      <c r="B41" s="13"/>
      <c r="C41" s="13"/>
      <c r="D41" s="13"/>
      <c r="E41" s="13"/>
      <c r="F41" s="13"/>
      <c r="G41" s="13"/>
    </row>
    <row r="42" spans="1:7">
      <c r="A42" s="13"/>
      <c r="B42" s="13"/>
      <c r="C42" s="13"/>
      <c r="D42" s="13"/>
      <c r="E42" s="13"/>
      <c r="F42" s="13"/>
      <c r="G42" s="13"/>
    </row>
    <row r="43" spans="1:7">
      <c r="A43" s="13"/>
      <c r="B43" s="13"/>
      <c r="C43" s="13"/>
      <c r="D43" s="13"/>
      <c r="E43" s="13"/>
      <c r="F43" s="13"/>
      <c r="G43" s="13"/>
    </row>
    <row r="44" spans="1:7">
      <c r="A44" s="13"/>
      <c r="B44" s="13"/>
      <c r="C44" s="13"/>
      <c r="D44" s="13"/>
      <c r="E44" s="13"/>
      <c r="F44" s="13"/>
      <c r="G44" s="13"/>
    </row>
    <row r="45" spans="1:7">
      <c r="A45" s="13"/>
      <c r="B45" s="13"/>
      <c r="C45" s="13"/>
      <c r="D45" s="13"/>
      <c r="E45" s="13"/>
      <c r="F45" s="13"/>
      <c r="G45" s="13"/>
    </row>
    <row r="46" spans="1:7">
      <c r="A46" s="13"/>
      <c r="B46" s="13"/>
      <c r="C46" s="13"/>
      <c r="D46" s="13"/>
      <c r="E46" s="13"/>
      <c r="F46" s="13"/>
      <c r="G46" s="13"/>
    </row>
    <row r="47" spans="1:7">
      <c r="A47" s="13"/>
      <c r="B47" s="13"/>
      <c r="C47" s="13"/>
      <c r="D47" s="13"/>
      <c r="E47" s="13"/>
      <c r="F47" s="13"/>
      <c r="G47" s="13"/>
    </row>
    <row r="48" spans="1:7">
      <c r="A48" s="13"/>
      <c r="B48" s="13"/>
      <c r="C48" s="13"/>
      <c r="D48" s="13"/>
      <c r="E48" s="13"/>
      <c r="F48" s="13"/>
      <c r="G48" s="13"/>
    </row>
    <row r="49" spans="1:7">
      <c r="A49" s="13"/>
      <c r="B49" s="13"/>
      <c r="C49" s="13"/>
      <c r="D49" s="13"/>
      <c r="E49" s="13"/>
      <c r="F49" s="13"/>
      <c r="G49" s="13"/>
    </row>
    <row r="50" spans="1:7">
      <c r="A50" s="13"/>
      <c r="B50" s="13"/>
      <c r="C50" s="13"/>
      <c r="D50" s="13"/>
      <c r="E50" s="13"/>
      <c r="F50" s="13"/>
      <c r="G50" s="13"/>
    </row>
    <row r="51" spans="1:7">
      <c r="A51" s="13"/>
      <c r="B51" s="13"/>
      <c r="C51" s="13"/>
      <c r="D51" s="13"/>
      <c r="E51" s="13"/>
      <c r="F51" s="13"/>
      <c r="G51" s="13"/>
    </row>
    <row r="52" spans="1:7">
      <c r="A52" s="13"/>
      <c r="B52" s="13"/>
      <c r="C52" s="13"/>
      <c r="D52" s="13"/>
      <c r="E52" s="13"/>
      <c r="F52" s="13"/>
      <c r="G52" s="13"/>
    </row>
    <row r="53" spans="1:7">
      <c r="A53" s="13"/>
      <c r="B53" s="13"/>
      <c r="C53" s="13"/>
      <c r="D53" s="13"/>
      <c r="E53" s="13"/>
      <c r="F53" s="13"/>
      <c r="G53" s="13"/>
    </row>
    <row r="54" spans="1:7">
      <c r="A54" s="13"/>
      <c r="B54" s="13"/>
      <c r="C54" s="13"/>
      <c r="D54" s="13"/>
      <c r="E54" s="13"/>
      <c r="F54" s="13"/>
      <c r="G54" s="13"/>
    </row>
    <row r="55" spans="1:7">
      <c r="A55" s="13"/>
      <c r="B55" s="13"/>
      <c r="C55" s="13"/>
      <c r="D55" s="13"/>
      <c r="E55" s="13"/>
      <c r="F55" s="13"/>
      <c r="G55" s="13"/>
    </row>
    <row r="56" spans="1:7">
      <c r="A56" s="13"/>
      <c r="B56" s="13"/>
      <c r="C56" s="13"/>
      <c r="D56" s="13"/>
      <c r="E56" s="13"/>
      <c r="F56" s="13"/>
      <c r="G56" s="13"/>
    </row>
    <row r="57" spans="1:7">
      <c r="A57" s="13"/>
      <c r="B57" s="13"/>
      <c r="C57" s="13"/>
      <c r="D57" s="13"/>
      <c r="E57" s="13"/>
      <c r="F57" s="13"/>
      <c r="G57" s="13"/>
    </row>
    <row r="58" spans="1:7">
      <c r="A58" s="13"/>
      <c r="B58" s="13"/>
      <c r="C58" s="13"/>
      <c r="D58" s="13"/>
      <c r="E58" s="13"/>
      <c r="F58" s="13"/>
      <c r="G58" s="13"/>
    </row>
    <row r="59" spans="1:7">
      <c r="A59" s="13"/>
      <c r="B59" s="13"/>
      <c r="C59" s="13"/>
      <c r="D59" s="13"/>
      <c r="E59" s="13"/>
      <c r="F59" s="13"/>
      <c r="G59" s="13"/>
    </row>
    <row r="60" spans="1:7">
      <c r="A60" s="13"/>
      <c r="B60" s="13"/>
      <c r="C60" s="13"/>
      <c r="D60" s="13"/>
      <c r="E60" s="13"/>
      <c r="F60" s="13"/>
      <c r="G60" s="13"/>
    </row>
    <row r="61" spans="1:7">
      <c r="A61" s="13"/>
      <c r="B61" s="13"/>
      <c r="C61" s="13"/>
      <c r="D61" s="13"/>
      <c r="E61" s="13"/>
      <c r="F61" s="13"/>
      <c r="G61" s="13"/>
    </row>
    <row r="62" spans="1:7">
      <c r="A62" s="13"/>
      <c r="B62" s="13"/>
      <c r="C62" s="13"/>
      <c r="D62" s="13"/>
      <c r="E62" s="13"/>
      <c r="F62" s="13"/>
      <c r="G62" s="13"/>
    </row>
    <row r="63" spans="1:7">
      <c r="A63" s="13"/>
      <c r="B63" s="13"/>
      <c r="C63" s="13"/>
      <c r="D63" s="13"/>
      <c r="E63" s="13"/>
      <c r="F63" s="13"/>
      <c r="G63" s="13"/>
    </row>
    <row r="64" spans="1:7">
      <c r="A64" s="13"/>
      <c r="B64" s="13"/>
      <c r="C64" s="13"/>
      <c r="D64" s="13"/>
      <c r="E64" s="13"/>
      <c r="F64" s="13"/>
      <c r="G64" s="13"/>
    </row>
    <row r="65" spans="1:7">
      <c r="A65" s="13"/>
      <c r="B65" s="13"/>
      <c r="C65" s="13"/>
      <c r="D65" s="13"/>
      <c r="E65" s="13"/>
      <c r="F65" s="13"/>
      <c r="G65" s="13"/>
    </row>
    <row r="66" spans="1:7">
      <c r="A66" s="13"/>
      <c r="B66" s="13"/>
      <c r="C66" s="13"/>
      <c r="D66" s="13"/>
      <c r="E66" s="13"/>
      <c r="F66" s="13"/>
      <c r="G66" s="13"/>
    </row>
    <row r="67" spans="1:7">
      <c r="A67" s="13"/>
      <c r="B67" s="13"/>
      <c r="C67" s="13"/>
      <c r="D67" s="13"/>
      <c r="E67" s="13"/>
      <c r="F67" s="13"/>
      <c r="G67" s="13"/>
    </row>
    <row r="68" spans="1:7">
      <c r="A68" s="13"/>
      <c r="B68" s="13"/>
      <c r="C68" s="13"/>
      <c r="D68" s="13"/>
      <c r="E68" s="13"/>
      <c r="F68" s="13"/>
      <c r="G68" s="13"/>
    </row>
    <row r="69" spans="1:7">
      <c r="A69" s="13"/>
      <c r="B69" s="13"/>
      <c r="C69" s="13"/>
      <c r="D69" s="13"/>
      <c r="E69" s="13"/>
      <c r="F69" s="13"/>
      <c r="G69" s="13"/>
    </row>
    <row r="70" spans="1:7">
      <c r="A70" s="13"/>
      <c r="B70" s="13"/>
      <c r="C70" s="13"/>
      <c r="D70" s="13"/>
      <c r="E70" s="13"/>
      <c r="F70" s="13"/>
      <c r="G70" s="13"/>
    </row>
    <row r="71" spans="1:7">
      <c r="A71" s="13"/>
      <c r="B71" s="13"/>
      <c r="C71" s="13"/>
      <c r="D71" s="13"/>
      <c r="E71" s="13"/>
      <c r="F71" s="13"/>
      <c r="G71" s="13"/>
    </row>
    <row r="72" spans="1:7">
      <c r="A72" s="13"/>
      <c r="B72" s="13"/>
      <c r="C72" s="13"/>
      <c r="D72" s="13"/>
      <c r="E72" s="13"/>
      <c r="F72" s="13"/>
      <c r="G72" s="13"/>
    </row>
    <row r="73" spans="1:7">
      <c r="A73" s="13"/>
      <c r="B73" s="13"/>
      <c r="C73" s="13"/>
      <c r="D73" s="13"/>
      <c r="E73" s="13"/>
      <c r="F73" s="13"/>
      <c r="G73" s="13"/>
    </row>
    <row r="74" spans="1:7">
      <c r="A74" s="13"/>
      <c r="B74" s="13"/>
      <c r="C74" s="13"/>
      <c r="D74" s="13"/>
      <c r="E74" s="13"/>
      <c r="F74" s="13"/>
      <c r="G74" s="13"/>
    </row>
    <row r="75" spans="1:7">
      <c r="A75" s="13"/>
      <c r="B75" s="13"/>
      <c r="C75" s="13"/>
      <c r="D75" s="13"/>
      <c r="E75" s="13"/>
      <c r="F75" s="13"/>
      <c r="G75" s="13"/>
    </row>
    <row r="76" spans="1:7">
      <c r="A76" s="13"/>
      <c r="B76" s="13"/>
      <c r="C76" s="13"/>
      <c r="D76" s="13"/>
      <c r="E76" s="13"/>
      <c r="F76" s="13"/>
      <c r="G76" s="13"/>
    </row>
    <row r="77" spans="1:7">
      <c r="A77" s="13"/>
      <c r="B77" s="13"/>
      <c r="C77" s="13"/>
      <c r="D77" s="13"/>
      <c r="E77" s="13"/>
      <c r="F77" s="13"/>
      <c r="G77" s="13"/>
    </row>
    <row r="78" spans="1:7">
      <c r="A78" s="13"/>
      <c r="B78" s="13"/>
      <c r="C78" s="13"/>
      <c r="D78" s="13"/>
      <c r="E78" s="13"/>
      <c r="F78" s="13"/>
      <c r="G78" s="13"/>
    </row>
    <row r="79" spans="1:7">
      <c r="A79" s="13"/>
      <c r="B79" s="13"/>
      <c r="C79" s="13"/>
      <c r="D79" s="13"/>
      <c r="E79" s="13"/>
      <c r="F79" s="13"/>
      <c r="G79" s="13"/>
    </row>
    <row r="80" spans="1:7">
      <c r="A80" s="13"/>
      <c r="B80" s="13"/>
      <c r="C80" s="13"/>
      <c r="D80" s="13"/>
      <c r="E80" s="13"/>
      <c r="F80" s="13"/>
      <c r="G80" s="13"/>
    </row>
    <row r="81" spans="1:7">
      <c r="A81" s="13"/>
      <c r="B81" s="13"/>
      <c r="C81" s="13"/>
      <c r="D81" s="13"/>
      <c r="E81" s="13"/>
      <c r="F81" s="13"/>
      <c r="G81" s="13"/>
    </row>
    <row r="82" spans="1:7">
      <c r="A82" s="13"/>
      <c r="B82" s="13"/>
      <c r="C82" s="13"/>
      <c r="D82" s="13"/>
      <c r="E82" s="13"/>
      <c r="F82" s="13"/>
      <c r="G82" s="13"/>
    </row>
    <row r="83" spans="1:7">
      <c r="A83" s="13"/>
      <c r="B83" s="13"/>
      <c r="C83" s="13"/>
      <c r="D83" s="13"/>
      <c r="E83" s="13"/>
      <c r="F83" s="13"/>
      <c r="G83" s="13"/>
    </row>
    <row r="84" spans="1:7">
      <c r="A84" s="13"/>
      <c r="B84" s="13"/>
      <c r="C84" s="13"/>
      <c r="D84" s="13"/>
      <c r="E84" s="13"/>
      <c r="F84" s="13"/>
      <c r="G84" s="13"/>
    </row>
    <row r="85" spans="1:7">
      <c r="A85" s="13"/>
      <c r="B85" s="13"/>
      <c r="C85" s="13"/>
      <c r="D85" s="13"/>
      <c r="E85" s="13"/>
      <c r="F85" s="13"/>
      <c r="G85" s="13"/>
    </row>
    <row r="86" spans="1:7">
      <c r="A86" s="13"/>
      <c r="B86" s="13"/>
      <c r="C86" s="13"/>
      <c r="D86" s="13"/>
      <c r="E86" s="13"/>
      <c r="F86" s="13"/>
      <c r="G86" s="13"/>
    </row>
    <row r="87" spans="1:7">
      <c r="A87" s="13"/>
      <c r="B87" s="13"/>
      <c r="C87" s="13"/>
      <c r="D87" s="13"/>
      <c r="E87" s="13"/>
      <c r="F87" s="13"/>
      <c r="G87" s="13"/>
    </row>
    <row r="88" spans="1:7">
      <c r="A88" s="13"/>
      <c r="B88" s="13"/>
      <c r="C88" s="13"/>
      <c r="D88" s="13"/>
      <c r="E88" s="13"/>
      <c r="F88" s="13"/>
      <c r="G88" s="13"/>
    </row>
    <row r="89" spans="1:7">
      <c r="A89" s="13"/>
      <c r="B89" s="13"/>
      <c r="C89" s="13"/>
      <c r="D89" s="13"/>
      <c r="E89" s="13"/>
      <c r="F89" s="13"/>
      <c r="G89" s="13"/>
    </row>
    <row r="90" spans="1:7">
      <c r="A90" s="13"/>
      <c r="B90" s="13"/>
      <c r="C90" s="13"/>
      <c r="D90" s="13"/>
      <c r="E90" s="13"/>
      <c r="F90" s="13"/>
      <c r="G90" s="13"/>
    </row>
    <row r="91" spans="1:7">
      <c r="A91" s="13"/>
      <c r="B91" s="13"/>
      <c r="C91" s="13"/>
      <c r="D91" s="13"/>
      <c r="E91" s="13"/>
      <c r="F91" s="13"/>
      <c r="G91" s="13"/>
    </row>
    <row r="92" spans="1:7">
      <c r="A92" s="13"/>
      <c r="B92" s="13"/>
      <c r="C92" s="13"/>
      <c r="D92" s="13"/>
      <c r="E92" s="13"/>
      <c r="F92" s="13"/>
      <c r="G92" s="13"/>
    </row>
    <row r="93" spans="1:7">
      <c r="A93" s="13"/>
      <c r="B93" s="13"/>
      <c r="C93" s="13"/>
      <c r="D93" s="13"/>
      <c r="E93" s="13"/>
      <c r="F93" s="13"/>
      <c r="G93" s="13"/>
    </row>
    <row r="94" spans="1:7">
      <c r="A94" s="13"/>
      <c r="B94" s="13"/>
      <c r="C94" s="13"/>
      <c r="D94" s="13"/>
      <c r="E94" s="13"/>
      <c r="F94" s="13"/>
      <c r="G94" s="13"/>
    </row>
  </sheetData>
  <sheetProtection formatCells="0" formatColumns="0" formatRows="0" insertRows="0"/>
  <mergeCells count="11">
    <mergeCell ref="A14:E14"/>
    <mergeCell ref="C32:D32"/>
    <mergeCell ref="A1:E1"/>
    <mergeCell ref="C3:E3"/>
    <mergeCell ref="C4:E4"/>
    <mergeCell ref="C5:E5"/>
    <mergeCell ref="C6:E6"/>
    <mergeCell ref="B8:C8"/>
    <mergeCell ref="B9:C9"/>
    <mergeCell ref="B10:C10"/>
    <mergeCell ref="B11:C11"/>
  </mergeCells>
  <printOptions gridLines="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63A3-EE99-4542-914E-293D7EA51C31}">
  <sheetPr>
    <pageSetUpPr fitToPage="1"/>
  </sheetPr>
  <dimension ref="A1:F54"/>
  <sheetViews>
    <sheetView zoomScale="86" zoomScaleNormal="236" workbookViewId="0">
      <selection sqref="A1:D1"/>
    </sheetView>
  </sheetViews>
  <sheetFormatPr defaultColWidth="11" defaultRowHeight="15.9"/>
  <cols>
    <col min="1" max="1" width="103.5" bestFit="1" customWidth="1"/>
    <col min="2" max="2" width="19.85546875" customWidth="1"/>
    <col min="3" max="3" width="20.35546875" bestFit="1" customWidth="1"/>
    <col min="4" max="5" width="15" customWidth="1"/>
    <col min="6" max="6" width="7.85546875" customWidth="1"/>
    <col min="7" max="7" width="3.640625" customWidth="1"/>
  </cols>
  <sheetData>
    <row r="1" spans="1:6" ht="20.6">
      <c r="A1" s="89" t="s">
        <v>382</v>
      </c>
      <c r="B1" s="89"/>
      <c r="C1" s="89"/>
      <c r="D1" s="89"/>
      <c r="E1" s="53"/>
      <c r="F1" s="53"/>
    </row>
    <row r="2" spans="1:6">
      <c r="A2" s="13"/>
      <c r="B2" s="13"/>
      <c r="C2" s="13"/>
      <c r="D2" s="13"/>
      <c r="E2" s="13"/>
      <c r="F2" s="13"/>
    </row>
    <row r="3" spans="1:6">
      <c r="A3" s="28" t="s">
        <v>453</v>
      </c>
      <c r="B3" s="68" t="s">
        <v>356</v>
      </c>
      <c r="C3" s="72" t="s">
        <v>357</v>
      </c>
      <c r="D3" s="13"/>
      <c r="E3" s="13"/>
      <c r="F3" s="13"/>
    </row>
    <row r="4" spans="1:6">
      <c r="A4" s="34" t="s">
        <v>358</v>
      </c>
      <c r="B4" s="69"/>
      <c r="C4" s="73"/>
      <c r="D4" s="13"/>
      <c r="E4" s="13"/>
      <c r="F4" s="13"/>
    </row>
    <row r="5" spans="1:6">
      <c r="A5" s="34" t="s">
        <v>354</v>
      </c>
      <c r="B5" s="69"/>
      <c r="C5" s="73"/>
      <c r="D5" s="13"/>
      <c r="E5" s="13"/>
      <c r="F5" s="13"/>
    </row>
    <row r="6" spans="1:6">
      <c r="A6" s="34" t="s">
        <v>455</v>
      </c>
      <c r="B6" s="69"/>
      <c r="C6" s="73"/>
      <c r="D6" s="13"/>
      <c r="E6" s="13"/>
      <c r="F6" s="13"/>
    </row>
    <row r="7" spans="1:6">
      <c r="A7" s="34" t="s">
        <v>456</v>
      </c>
      <c r="B7" s="69"/>
      <c r="C7" s="73"/>
      <c r="D7" s="13"/>
      <c r="E7" s="13"/>
      <c r="F7" s="13"/>
    </row>
    <row r="8" spans="1:6">
      <c r="A8" s="34" t="s">
        <v>458</v>
      </c>
      <c r="B8" s="69"/>
      <c r="C8" s="73"/>
      <c r="D8" s="13"/>
      <c r="E8" s="13"/>
      <c r="F8" s="13"/>
    </row>
    <row r="9" spans="1:6">
      <c r="A9" s="34" t="s">
        <v>10</v>
      </c>
      <c r="B9" s="69"/>
      <c r="C9" s="73"/>
      <c r="D9" s="13"/>
      <c r="E9" s="13"/>
      <c r="F9" s="13"/>
    </row>
    <row r="10" spans="1:6">
      <c r="A10" s="34" t="s">
        <v>11</v>
      </c>
      <c r="B10" s="69"/>
      <c r="C10" s="73"/>
      <c r="D10" s="13"/>
      <c r="E10" s="13"/>
      <c r="F10" s="13"/>
    </row>
    <row r="11" spans="1:6">
      <c r="A11" s="34" t="s">
        <v>460</v>
      </c>
      <c r="B11" s="69"/>
      <c r="C11" s="73"/>
      <c r="D11" s="13"/>
      <c r="E11" s="13"/>
      <c r="F11" s="13"/>
    </row>
    <row r="12" spans="1:6">
      <c r="A12" s="13"/>
      <c r="B12" s="46"/>
      <c r="C12" s="46"/>
      <c r="D12" s="13"/>
      <c r="E12" s="13"/>
      <c r="F12" s="13"/>
    </row>
    <row r="13" spans="1:6">
      <c r="A13" s="13"/>
      <c r="B13" s="33" t="s">
        <v>362</v>
      </c>
      <c r="C13" s="33" t="s">
        <v>362</v>
      </c>
      <c r="D13" s="33" t="s">
        <v>362</v>
      </c>
      <c r="E13" s="46"/>
      <c r="F13" s="46"/>
    </row>
    <row r="14" spans="1:6">
      <c r="A14" s="13"/>
      <c r="B14" s="47" t="s">
        <v>365</v>
      </c>
      <c r="C14" s="47" t="s">
        <v>364</v>
      </c>
      <c r="D14" s="48" t="s">
        <v>363</v>
      </c>
      <c r="E14" s="15"/>
      <c r="F14" s="15"/>
    </row>
    <row r="15" spans="1:6">
      <c r="A15" s="70" t="s">
        <v>370</v>
      </c>
      <c r="B15" s="69"/>
      <c r="C15" s="69"/>
      <c r="D15" s="69"/>
      <c r="E15" s="58"/>
      <c r="F15" s="58"/>
    </row>
    <row r="16" spans="1:6">
      <c r="A16" s="74" t="s">
        <v>371</v>
      </c>
      <c r="B16" s="73"/>
      <c r="C16" s="73"/>
      <c r="D16" s="73"/>
      <c r="E16" s="58"/>
      <c r="F16" s="58"/>
    </row>
    <row r="17" spans="1:6">
      <c r="A17" s="70" t="s">
        <v>366</v>
      </c>
      <c r="B17" s="69"/>
      <c r="C17" s="69"/>
      <c r="D17" s="69"/>
      <c r="E17" s="58"/>
      <c r="F17" s="58"/>
    </row>
    <row r="18" spans="1:6">
      <c r="A18" s="74" t="s">
        <v>367</v>
      </c>
      <c r="B18" s="73"/>
      <c r="C18" s="73"/>
      <c r="D18" s="73"/>
      <c r="E18" s="58"/>
      <c r="F18" s="58"/>
    </row>
    <row r="19" spans="1:6">
      <c r="A19" s="34" t="s">
        <v>464</v>
      </c>
      <c r="B19" s="45"/>
      <c r="C19" s="45"/>
      <c r="D19" s="45"/>
      <c r="E19" s="58"/>
      <c r="F19" s="58"/>
    </row>
    <row r="20" spans="1:6">
      <c r="A20" s="34" t="s">
        <v>465</v>
      </c>
      <c r="B20" s="45"/>
      <c r="C20" s="45"/>
      <c r="D20" s="45"/>
      <c r="E20" s="58"/>
      <c r="F20" s="58"/>
    </row>
    <row r="21" spans="1:6">
      <c r="A21" s="70" t="s">
        <v>373</v>
      </c>
      <c r="B21" s="69"/>
      <c r="C21" s="69"/>
      <c r="D21" s="69"/>
      <c r="E21" s="58"/>
      <c r="F21" s="58"/>
    </row>
    <row r="22" spans="1:6">
      <c r="A22" s="74" t="s">
        <v>372</v>
      </c>
      <c r="B22" s="73"/>
      <c r="C22" s="73"/>
      <c r="D22" s="73"/>
      <c r="E22" s="58"/>
      <c r="F22" s="58"/>
    </row>
    <row r="23" spans="1:6">
      <c r="A23" s="70" t="s">
        <v>374</v>
      </c>
      <c r="B23" s="69"/>
      <c r="C23" s="69"/>
      <c r="D23" s="69"/>
      <c r="E23" s="58"/>
      <c r="F23" s="58"/>
    </row>
    <row r="24" spans="1:6">
      <c r="A24" s="74" t="s">
        <v>375</v>
      </c>
      <c r="B24" s="75"/>
      <c r="C24" s="75"/>
      <c r="D24" s="75"/>
      <c r="E24" s="58"/>
      <c r="F24" s="58"/>
    </row>
    <row r="25" spans="1:6" ht="31.75">
      <c r="A25" s="13"/>
      <c r="B25" s="59" t="s">
        <v>410</v>
      </c>
      <c r="C25" s="59" t="s">
        <v>411</v>
      </c>
      <c r="D25" s="59" t="s">
        <v>412</v>
      </c>
      <c r="E25" s="59" t="s">
        <v>413</v>
      </c>
      <c r="F25" s="60"/>
    </row>
    <row r="26" spans="1:6">
      <c r="A26" s="70" t="s">
        <v>370</v>
      </c>
      <c r="B26" s="71"/>
      <c r="C26" s="71"/>
      <c r="D26" s="71"/>
      <c r="E26" s="71"/>
      <c r="F26" s="13"/>
    </row>
    <row r="27" spans="1:6">
      <c r="A27" s="74" t="s">
        <v>371</v>
      </c>
      <c r="B27" s="76"/>
      <c r="C27" s="76"/>
      <c r="D27" s="76"/>
      <c r="E27" s="76"/>
      <c r="F27" s="13"/>
    </row>
    <row r="28" spans="1:6" ht="13" customHeight="1">
      <c r="A28" s="13"/>
      <c r="B28" s="13"/>
      <c r="C28" s="13"/>
      <c r="D28" s="13"/>
      <c r="E28" s="13"/>
      <c r="F28" s="13"/>
    </row>
    <row r="29" spans="1:6" ht="24" hidden="1" customHeight="1">
      <c r="A29" s="90" t="s">
        <v>454</v>
      </c>
      <c r="B29" s="90"/>
      <c r="C29" s="90"/>
      <c r="D29" s="90"/>
      <c r="E29" s="90"/>
      <c r="F29" s="90"/>
    </row>
    <row r="30" spans="1:6" hidden="1">
      <c r="A30" s="13"/>
      <c r="B30" s="13"/>
      <c r="C30" s="13"/>
      <c r="D30" s="13"/>
      <c r="E30" s="13"/>
      <c r="F30" s="13"/>
    </row>
    <row r="31" spans="1:6" hidden="1">
      <c r="A31" s="28" t="s">
        <v>353</v>
      </c>
      <c r="B31" s="67" t="s">
        <v>356</v>
      </c>
      <c r="C31" s="67" t="s">
        <v>357</v>
      </c>
      <c r="D31" s="13"/>
      <c r="E31" s="13"/>
      <c r="F31" s="13"/>
    </row>
    <row r="32" spans="1:6" hidden="1">
      <c r="A32" s="34" t="s">
        <v>355</v>
      </c>
      <c r="B32" s="49" t="e">
        <f>B5/B4</f>
        <v>#DIV/0!</v>
      </c>
      <c r="C32" s="49" t="e">
        <f>C5/C4</f>
        <v>#DIV/0!</v>
      </c>
      <c r="D32" s="13"/>
      <c r="E32" s="13"/>
      <c r="F32" s="13"/>
    </row>
    <row r="33" spans="1:6" hidden="1">
      <c r="A33" s="34" t="s">
        <v>457</v>
      </c>
      <c r="B33" s="50" t="e">
        <f>(B6+B7)/B4</f>
        <v>#DIV/0!</v>
      </c>
      <c r="C33" s="50" t="e">
        <f>(C6+C7)/C4</f>
        <v>#DIV/0!</v>
      </c>
      <c r="D33" s="13"/>
      <c r="E33" s="13"/>
      <c r="F33" s="13"/>
    </row>
    <row r="34" spans="1:6" hidden="1">
      <c r="A34" s="34" t="s">
        <v>459</v>
      </c>
      <c r="B34" s="49" t="e">
        <f>B8/B4</f>
        <v>#DIV/0!</v>
      </c>
      <c r="C34" s="49" t="e">
        <f>C8/C4</f>
        <v>#DIV/0!</v>
      </c>
      <c r="D34" s="13"/>
      <c r="E34" s="13"/>
      <c r="F34" s="13"/>
    </row>
    <row r="35" spans="1:6" hidden="1">
      <c r="A35" s="34" t="s">
        <v>360</v>
      </c>
      <c r="B35" s="49" t="e">
        <f>B9/B4</f>
        <v>#DIV/0!</v>
      </c>
      <c r="C35" s="49" t="e">
        <f>C9/C4</f>
        <v>#DIV/0!</v>
      </c>
      <c r="D35" s="13"/>
      <c r="E35" s="13"/>
      <c r="F35" s="13"/>
    </row>
    <row r="36" spans="1:6" hidden="1">
      <c r="A36" s="34" t="s">
        <v>361</v>
      </c>
      <c r="B36" s="34" t="e">
        <f>B10/B4</f>
        <v>#DIV/0!</v>
      </c>
      <c r="C36" s="34" t="e">
        <f>C10/C4</f>
        <v>#DIV/0!</v>
      </c>
      <c r="D36" s="13"/>
      <c r="E36" s="13"/>
      <c r="F36" s="13"/>
    </row>
    <row r="37" spans="1:6" hidden="1">
      <c r="A37" s="34" t="s">
        <v>461</v>
      </c>
      <c r="B37" s="34" t="e">
        <f>B11/B4</f>
        <v>#DIV/0!</v>
      </c>
      <c r="C37" s="34" t="e">
        <f>C11/C4</f>
        <v>#DIV/0!</v>
      </c>
      <c r="D37" s="13"/>
      <c r="E37" s="13"/>
      <c r="F37" s="13"/>
    </row>
    <row r="38" spans="1:6" hidden="1">
      <c r="A38" s="13"/>
      <c r="B38" s="66" t="s">
        <v>368</v>
      </c>
      <c r="C38" s="66" t="s">
        <v>369</v>
      </c>
      <c r="D38" s="13"/>
      <c r="E38" s="13"/>
      <c r="F38" s="13"/>
    </row>
    <row r="39" spans="1:6" hidden="1">
      <c r="A39" s="34" t="s">
        <v>462</v>
      </c>
      <c r="B39" s="50" t="e">
        <f>(B17+C17+D17)/(B15+C15+D15)</f>
        <v>#DIV/0!</v>
      </c>
      <c r="C39" s="50" t="e">
        <f>D17/D15</f>
        <v>#DIV/0!</v>
      </c>
      <c r="D39" s="13"/>
      <c r="E39" s="13"/>
      <c r="F39" s="13"/>
    </row>
    <row r="40" spans="1:6" hidden="1">
      <c r="A40" s="34" t="s">
        <v>463</v>
      </c>
      <c r="B40" s="49" t="e">
        <f>(B18+C18+D18)/(B16+C16+D16)</f>
        <v>#DIV/0!</v>
      </c>
      <c r="C40" s="49" t="e">
        <f>D18/D16</f>
        <v>#DIV/0!</v>
      </c>
      <c r="D40" s="13"/>
      <c r="E40" s="13"/>
      <c r="F40" s="13"/>
    </row>
    <row r="41" spans="1:6" hidden="1">
      <c r="A41" s="34" t="s">
        <v>466</v>
      </c>
      <c r="B41" s="49" t="e">
        <f>(B19+C19+D19)/(B20+C20+D20)</f>
        <v>#DIV/0!</v>
      </c>
      <c r="C41" s="49" t="e">
        <f>D19/D20</f>
        <v>#DIV/0!</v>
      </c>
      <c r="D41" s="13"/>
      <c r="E41" s="13"/>
      <c r="F41" s="13"/>
    </row>
    <row r="42" spans="1:6" hidden="1">
      <c r="A42" s="77" t="s">
        <v>467</v>
      </c>
      <c r="B42" s="34" t="e">
        <f>(B21+C21+D21)/(B15+C15+D15)</f>
        <v>#DIV/0!</v>
      </c>
      <c r="C42" s="34" t="e">
        <f>D21/D15</f>
        <v>#DIV/0!</v>
      </c>
      <c r="D42" s="13"/>
      <c r="E42" s="13"/>
      <c r="F42" s="13"/>
    </row>
    <row r="43" spans="1:6" hidden="1">
      <c r="A43" s="34" t="s">
        <v>468</v>
      </c>
      <c r="B43" s="34" t="e">
        <f>(B22+C22+D22)/(B16+C16+D16)</f>
        <v>#DIV/0!</v>
      </c>
      <c r="C43" s="34" t="e">
        <f>D22/D16</f>
        <v>#DIV/0!</v>
      </c>
      <c r="D43" s="13"/>
      <c r="E43" s="13"/>
      <c r="F43" s="13"/>
    </row>
    <row r="44" spans="1:6" hidden="1">
      <c r="A44" s="34" t="s">
        <v>469</v>
      </c>
      <c r="B44" s="34" t="e">
        <f>(B23+C23+D23)/(B15+C15+D15)</f>
        <v>#DIV/0!</v>
      </c>
      <c r="C44" s="34" t="e">
        <f>D23/D15</f>
        <v>#DIV/0!</v>
      </c>
      <c r="D44" s="13"/>
      <c r="E44" s="13"/>
      <c r="F44" s="13"/>
    </row>
    <row r="45" spans="1:6" hidden="1">
      <c r="A45" s="34" t="s">
        <v>470</v>
      </c>
      <c r="B45" s="34" t="e">
        <f>(B24+C24+D24)/(B16+C16+D16)</f>
        <v>#DIV/0!</v>
      </c>
      <c r="C45" s="34" t="e">
        <f>D24/D16</f>
        <v>#DIV/0!</v>
      </c>
      <c r="D45" s="13"/>
      <c r="E45" s="13"/>
      <c r="F45" s="13"/>
    </row>
    <row r="46" spans="1:6" hidden="1">
      <c r="A46" s="13"/>
      <c r="B46" s="13"/>
      <c r="C46" s="13"/>
      <c r="D46" s="13"/>
      <c r="E46" s="13"/>
      <c r="F46" s="13"/>
    </row>
    <row r="47" spans="1:6" ht="16.3" hidden="1" thickBot="1">
      <c r="A47" s="13"/>
      <c r="B47" s="13"/>
      <c r="C47" s="13"/>
      <c r="D47" s="13"/>
      <c r="E47" s="13"/>
      <c r="F47" s="13"/>
    </row>
    <row r="48" spans="1:6" ht="30.9" hidden="1">
      <c r="A48" s="13"/>
      <c r="B48" s="63" t="s">
        <v>407</v>
      </c>
      <c r="C48" s="62" t="s">
        <v>406</v>
      </c>
      <c r="D48" s="64" t="s">
        <v>408</v>
      </c>
      <c r="E48" s="65" t="s">
        <v>409</v>
      </c>
      <c r="F48" s="59" t="s">
        <v>405</v>
      </c>
    </row>
    <row r="49" spans="1:6" hidden="1">
      <c r="A49" s="34" t="s">
        <v>370</v>
      </c>
      <c r="B49" s="61" t="e">
        <f>B26/F49</f>
        <v>#DIV/0!</v>
      </c>
      <c r="C49" s="61" t="e">
        <f>C26/F49</f>
        <v>#DIV/0!</v>
      </c>
      <c r="D49" s="61" t="e">
        <f>D26/F49</f>
        <v>#DIV/0!</v>
      </c>
      <c r="E49" s="61" t="e">
        <f>E26/F49</f>
        <v>#DIV/0!</v>
      </c>
      <c r="F49" s="34">
        <f>B26+C26+D26+E26</f>
        <v>0</v>
      </c>
    </row>
    <row r="50" spans="1:6" hidden="1">
      <c r="A50" s="34" t="s">
        <v>371</v>
      </c>
      <c r="B50" s="61" t="e">
        <f>B27/F50</f>
        <v>#DIV/0!</v>
      </c>
      <c r="C50" s="61" t="e">
        <f>C27/F50</f>
        <v>#DIV/0!</v>
      </c>
      <c r="D50" s="61" t="e">
        <f>D27/F50</f>
        <v>#DIV/0!</v>
      </c>
      <c r="E50" s="61" t="e">
        <f>E27/F50</f>
        <v>#DIV/0!</v>
      </c>
      <c r="F50" s="34">
        <f>B27+C27+D27+E27</f>
        <v>0</v>
      </c>
    </row>
    <row r="51" spans="1:6" hidden="1">
      <c r="A51" s="13"/>
      <c r="B51" s="13"/>
      <c r="C51" s="13"/>
      <c r="D51" s="13"/>
      <c r="E51" s="13"/>
      <c r="F51" s="13"/>
    </row>
    <row r="52" spans="1:6" hidden="1">
      <c r="A52" s="13"/>
      <c r="B52" s="13"/>
      <c r="C52" s="13"/>
      <c r="D52" s="13"/>
      <c r="E52" s="13"/>
      <c r="F52" s="13"/>
    </row>
    <row r="53" spans="1:6" hidden="1"/>
    <row r="54" spans="1:6" hidden="1"/>
  </sheetData>
  <sheetProtection algorithmName="SHA-512" hashValue="Kot6hP+4bsMGhuE7R1V1w5AxXnOuLSpHGCD/R+uNQ3CQzg3o4y1NW+3hKb7BKiHmijgs5w4hrljDkmNg5H2jSg==" saltValue="2JQ4AX+hN1Asmn+cDB1tWA==" spinCount="100000" sheet="1" formatCells="0" formatColumns="0" formatRows="0"/>
  <mergeCells count="2">
    <mergeCell ref="A1:D1"/>
    <mergeCell ref="A29:F29"/>
  </mergeCells>
  <pageMargins left="0.7" right="0.7" top="0.75" bottom="0.75" header="0.3" footer="0.3"/>
  <pageSetup paperSize="9" scale="71" fitToHeight="0" orientation="landscape" horizontalDpi="0" verticalDpi="0"/>
  <ignoredErrors>
    <ignoredError sqref="B32:C37" evalError="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BD1E-FC46-E94A-98FA-4A0C8C7EC762}">
  <sheetPr codeName="Foglio1">
    <pageSetUpPr fitToPage="1"/>
  </sheetPr>
  <dimension ref="A1:AN114"/>
  <sheetViews>
    <sheetView zoomScale="110" zoomScaleNormal="110" workbookViewId="0">
      <selection sqref="A1:AC1"/>
    </sheetView>
  </sheetViews>
  <sheetFormatPr defaultColWidth="10.85546875" defaultRowHeight="12.9"/>
  <cols>
    <col min="1" max="10" width="4.5" style="2" customWidth="1"/>
    <col min="11" max="19" width="3.640625" style="2" customWidth="1"/>
    <col min="20" max="20" width="4.5" style="2" customWidth="1"/>
    <col min="21" max="21" width="5.140625" style="2" customWidth="1"/>
    <col min="22" max="26" width="4.5" style="2" customWidth="1"/>
    <col min="27" max="27" width="3.85546875" style="2" customWidth="1"/>
    <col min="28" max="28" width="3.35546875" style="2" customWidth="1"/>
    <col min="29" max="29" width="5.640625" style="2" customWidth="1"/>
    <col min="30" max="30" width="4.5" style="1" customWidth="1"/>
    <col min="31" max="36" width="10.85546875" style="1" hidden="1" customWidth="1"/>
    <col min="37" max="16384" width="10.85546875" style="1"/>
  </cols>
  <sheetData>
    <row r="1" spans="1:32" ht="18.899999999999999" thickBot="1">
      <c r="A1" s="100" t="s">
        <v>343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2"/>
    </row>
    <row r="2" spans="1:32" ht="18.4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2" ht="18.45">
      <c r="A3" s="96" t="s">
        <v>353</v>
      </c>
      <c r="B3" s="96"/>
      <c r="C3" s="96"/>
      <c r="D3" s="96"/>
      <c r="E3" s="96"/>
      <c r="F3" s="96"/>
      <c r="G3" s="96"/>
      <c r="H3" s="96"/>
      <c r="I3" s="96"/>
      <c r="J3" s="96"/>
      <c r="K3" s="96"/>
      <c r="L3" s="96"/>
      <c r="M3" s="96"/>
      <c r="N3" s="96"/>
      <c r="O3" s="96"/>
      <c r="P3" s="96"/>
      <c r="Q3" s="96"/>
      <c r="R3" s="96"/>
      <c r="S3" s="96"/>
      <c r="T3" s="96"/>
      <c r="U3" s="94" t="s">
        <v>18</v>
      </c>
      <c r="V3" s="94"/>
      <c r="W3" s="94"/>
      <c r="X3" s="94" t="s">
        <v>359</v>
      </c>
      <c r="Y3" s="94"/>
      <c r="Z3" s="94"/>
      <c r="AA3" s="36"/>
      <c r="AB3" s="36"/>
      <c r="AC3" s="36"/>
    </row>
    <row r="4" spans="1:32" ht="19" customHeight="1">
      <c r="A4" s="42">
        <v>1</v>
      </c>
      <c r="B4" s="103" t="s">
        <v>354</v>
      </c>
      <c r="C4" s="103"/>
      <c r="D4" s="103"/>
      <c r="E4" s="103"/>
      <c r="F4" s="103"/>
      <c r="G4" s="103"/>
      <c r="H4" s="103"/>
      <c r="I4" s="103"/>
      <c r="J4" s="103"/>
      <c r="K4" s="103"/>
      <c r="L4" s="103"/>
      <c r="M4" s="103"/>
      <c r="N4" s="103"/>
      <c r="O4" s="103"/>
      <c r="P4" s="103"/>
      <c r="Q4" s="103"/>
      <c r="R4" s="103"/>
      <c r="S4" s="103"/>
      <c r="T4" s="103"/>
      <c r="U4" s="95" t="e">
        <f>'Inserimento Dati'!B32</f>
        <v>#DIV/0!</v>
      </c>
      <c r="V4" s="95"/>
      <c r="W4" s="95"/>
      <c r="X4" s="95" t="e">
        <f>'Inserimento Dati'!C32</f>
        <v>#DIV/0!</v>
      </c>
      <c r="Y4" s="95"/>
      <c r="Z4" s="95"/>
      <c r="AA4" s="36"/>
      <c r="AB4" s="36"/>
      <c r="AC4" s="36"/>
      <c r="AE4" s="44" t="e">
        <f>U4</f>
        <v>#DIV/0!</v>
      </c>
      <c r="AF4" s="44" t="e">
        <f>X4</f>
        <v>#DIV/0!</v>
      </c>
    </row>
    <row r="5" spans="1:32" ht="18.45">
      <c r="A5" s="42">
        <v>2</v>
      </c>
      <c r="B5" s="103" t="s">
        <v>471</v>
      </c>
      <c r="C5" s="103"/>
      <c r="D5" s="103"/>
      <c r="E5" s="103"/>
      <c r="F5" s="103"/>
      <c r="G5" s="103"/>
      <c r="H5" s="103"/>
      <c r="I5" s="103"/>
      <c r="J5" s="103"/>
      <c r="K5" s="103"/>
      <c r="L5" s="103"/>
      <c r="M5" s="103"/>
      <c r="N5" s="103"/>
      <c r="O5" s="103"/>
      <c r="P5" s="103"/>
      <c r="Q5" s="103"/>
      <c r="R5" s="103"/>
      <c r="S5" s="103"/>
      <c r="T5" s="103"/>
      <c r="U5" s="95" t="e">
        <f>'Inserimento Dati'!B33</f>
        <v>#DIV/0!</v>
      </c>
      <c r="V5" s="95"/>
      <c r="W5" s="95"/>
      <c r="X5" s="95" t="e">
        <f>'Inserimento Dati'!C33</f>
        <v>#DIV/0!</v>
      </c>
      <c r="Y5" s="95"/>
      <c r="Z5" s="95"/>
      <c r="AA5" s="36"/>
      <c r="AB5" s="36"/>
      <c r="AC5" s="36"/>
      <c r="AE5" s="44" t="e">
        <f t="shared" ref="AE5:AE9" si="0">U5</f>
        <v>#DIV/0!</v>
      </c>
      <c r="AF5" s="44" t="e">
        <f t="shared" ref="AF5:AF9" si="1">X5</f>
        <v>#DIV/0!</v>
      </c>
    </row>
    <row r="6" spans="1:32" ht="19" customHeight="1">
      <c r="A6" s="42">
        <v>3</v>
      </c>
      <c r="B6" s="97" t="s">
        <v>472</v>
      </c>
      <c r="C6" s="98"/>
      <c r="D6" s="98"/>
      <c r="E6" s="98"/>
      <c r="F6" s="98"/>
      <c r="G6" s="98"/>
      <c r="H6" s="98"/>
      <c r="I6" s="98"/>
      <c r="J6" s="98"/>
      <c r="K6" s="98"/>
      <c r="L6" s="98"/>
      <c r="M6" s="98"/>
      <c r="N6" s="98"/>
      <c r="O6" s="98"/>
      <c r="P6" s="98"/>
      <c r="Q6" s="98"/>
      <c r="R6" s="98"/>
      <c r="S6" s="98"/>
      <c r="T6" s="99"/>
      <c r="U6" s="95" t="e">
        <f>'Inserimento Dati'!B34</f>
        <v>#DIV/0!</v>
      </c>
      <c r="V6" s="95"/>
      <c r="W6" s="95"/>
      <c r="X6" s="95" t="e">
        <f>'Inserimento Dati'!C34</f>
        <v>#DIV/0!</v>
      </c>
      <c r="Y6" s="95"/>
      <c r="Z6" s="95"/>
      <c r="AA6" s="36"/>
      <c r="AB6" s="36"/>
      <c r="AC6" s="36"/>
      <c r="AE6" s="44" t="e">
        <f t="shared" si="0"/>
        <v>#DIV/0!</v>
      </c>
      <c r="AF6" s="44" t="e">
        <f t="shared" si="1"/>
        <v>#DIV/0!</v>
      </c>
    </row>
    <row r="7" spans="1:32" ht="19" customHeight="1">
      <c r="A7" s="42">
        <v>4</v>
      </c>
      <c r="B7" s="97" t="s">
        <v>10</v>
      </c>
      <c r="C7" s="98"/>
      <c r="D7" s="98"/>
      <c r="E7" s="98"/>
      <c r="F7" s="98"/>
      <c r="G7" s="98"/>
      <c r="H7" s="98"/>
      <c r="I7" s="98"/>
      <c r="J7" s="98"/>
      <c r="K7" s="98"/>
      <c r="L7" s="98"/>
      <c r="M7" s="98"/>
      <c r="N7" s="98"/>
      <c r="O7" s="98"/>
      <c r="P7" s="98"/>
      <c r="Q7" s="98"/>
      <c r="R7" s="98"/>
      <c r="S7" s="98"/>
      <c r="T7" s="99"/>
      <c r="U7" s="95" t="e">
        <f>'Inserimento Dati'!B35</f>
        <v>#DIV/0!</v>
      </c>
      <c r="V7" s="95"/>
      <c r="W7" s="95"/>
      <c r="X7" s="95" t="e">
        <f>'Inserimento Dati'!C35</f>
        <v>#DIV/0!</v>
      </c>
      <c r="Y7" s="95"/>
      <c r="Z7" s="95"/>
      <c r="AA7" s="36"/>
      <c r="AB7" s="36"/>
      <c r="AC7" s="36"/>
      <c r="AE7" s="44" t="e">
        <f t="shared" si="0"/>
        <v>#DIV/0!</v>
      </c>
      <c r="AF7" s="44" t="e">
        <f t="shared" si="1"/>
        <v>#DIV/0!</v>
      </c>
    </row>
    <row r="8" spans="1:32" ht="19" customHeight="1">
      <c r="A8" s="42">
        <v>5</v>
      </c>
      <c r="B8" s="97" t="s">
        <v>11</v>
      </c>
      <c r="C8" s="98"/>
      <c r="D8" s="98"/>
      <c r="E8" s="98"/>
      <c r="F8" s="98"/>
      <c r="G8" s="98"/>
      <c r="H8" s="98"/>
      <c r="I8" s="98"/>
      <c r="J8" s="98"/>
      <c r="K8" s="98"/>
      <c r="L8" s="98"/>
      <c r="M8" s="98"/>
      <c r="N8" s="98"/>
      <c r="O8" s="98"/>
      <c r="P8" s="98"/>
      <c r="Q8" s="98"/>
      <c r="R8" s="98"/>
      <c r="S8" s="98"/>
      <c r="T8" s="99"/>
      <c r="U8" s="95" t="e">
        <f>'Inserimento Dati'!B36</f>
        <v>#DIV/0!</v>
      </c>
      <c r="V8" s="95"/>
      <c r="W8" s="95"/>
      <c r="X8" s="95" t="e">
        <f>'Inserimento Dati'!C36</f>
        <v>#DIV/0!</v>
      </c>
      <c r="Y8" s="95"/>
      <c r="Z8" s="95"/>
      <c r="AA8" s="36"/>
      <c r="AB8" s="36"/>
      <c r="AC8" s="36"/>
      <c r="AE8" s="44" t="e">
        <f t="shared" si="0"/>
        <v>#DIV/0!</v>
      </c>
      <c r="AF8" s="44" t="e">
        <f t="shared" si="1"/>
        <v>#DIV/0!</v>
      </c>
    </row>
    <row r="9" spans="1:32" ht="19" customHeight="1">
      <c r="A9" s="42">
        <v>6</v>
      </c>
      <c r="B9" s="97" t="s">
        <v>473</v>
      </c>
      <c r="C9" s="98"/>
      <c r="D9" s="98"/>
      <c r="E9" s="98"/>
      <c r="F9" s="98"/>
      <c r="G9" s="98"/>
      <c r="H9" s="98"/>
      <c r="I9" s="98"/>
      <c r="J9" s="98"/>
      <c r="K9" s="98"/>
      <c r="L9" s="98"/>
      <c r="M9" s="98"/>
      <c r="N9" s="98"/>
      <c r="O9" s="98"/>
      <c r="P9" s="98"/>
      <c r="Q9" s="98"/>
      <c r="R9" s="98"/>
      <c r="S9" s="98"/>
      <c r="T9" s="99"/>
      <c r="U9" s="95" t="e">
        <f>'Inserimento Dati'!B37</f>
        <v>#DIV/0!</v>
      </c>
      <c r="V9" s="95"/>
      <c r="W9" s="95"/>
      <c r="X9" s="95" t="e">
        <f>'Inserimento Dati'!C37</f>
        <v>#DIV/0!</v>
      </c>
      <c r="Y9" s="95"/>
      <c r="Z9" s="95"/>
      <c r="AA9" s="36"/>
      <c r="AB9" s="36"/>
      <c r="AC9" s="36"/>
      <c r="AE9" s="44" t="e">
        <f t="shared" si="0"/>
        <v>#DIV/0!</v>
      </c>
      <c r="AF9" s="44" t="e">
        <f t="shared" si="1"/>
        <v>#DIV/0!</v>
      </c>
    </row>
    <row r="10" spans="1:32" ht="19" customHeight="1">
      <c r="A10" s="43"/>
      <c r="B10" s="38"/>
      <c r="C10" s="38"/>
      <c r="D10" s="38"/>
      <c r="E10" s="38"/>
      <c r="F10" s="38"/>
      <c r="G10" s="38"/>
      <c r="H10" s="38"/>
      <c r="I10" s="38"/>
      <c r="J10" s="38"/>
      <c r="K10" s="38"/>
      <c r="L10" s="38"/>
      <c r="M10" s="38"/>
      <c r="N10" s="38"/>
      <c r="O10" s="38"/>
      <c r="P10" s="38"/>
      <c r="Q10" s="38"/>
      <c r="R10" s="38"/>
      <c r="S10" s="38"/>
      <c r="T10" s="38"/>
      <c r="U10" s="37"/>
      <c r="V10" s="37"/>
      <c r="W10" s="37"/>
      <c r="X10" s="37"/>
      <c r="Y10" s="37"/>
      <c r="Z10" s="37"/>
      <c r="AA10" s="36"/>
      <c r="AB10" s="36"/>
      <c r="AC10" s="36"/>
    </row>
    <row r="11" spans="1:32" ht="18.45">
      <c r="A11" s="94" t="s">
        <v>353</v>
      </c>
      <c r="B11" s="94"/>
      <c r="C11" s="94"/>
      <c r="D11" s="94"/>
      <c r="E11" s="94"/>
      <c r="F11" s="94"/>
      <c r="G11" s="94"/>
      <c r="H11" s="94"/>
      <c r="I11" s="94"/>
      <c r="J11" s="94"/>
      <c r="K11" s="94"/>
      <c r="L11" s="94"/>
      <c r="M11" s="94" t="s">
        <v>380</v>
      </c>
      <c r="N11" s="94"/>
      <c r="O11" s="94"/>
      <c r="P11" s="94"/>
      <c r="Q11" s="94" t="s">
        <v>381</v>
      </c>
      <c r="R11" s="94"/>
      <c r="S11" s="94"/>
      <c r="T11" s="94"/>
      <c r="U11" s="36"/>
      <c r="V11" s="36"/>
      <c r="W11" s="36"/>
      <c r="X11" s="36"/>
      <c r="Y11" s="36"/>
      <c r="Z11" s="36"/>
      <c r="AA11" s="36"/>
      <c r="AB11" s="36"/>
      <c r="AC11" s="36"/>
      <c r="AE11" s="44"/>
      <c r="AF11" s="44"/>
    </row>
    <row r="12" spans="1:32" ht="18.45">
      <c r="A12" s="92">
        <v>7</v>
      </c>
      <c r="B12" s="93" t="s">
        <v>378</v>
      </c>
      <c r="C12" s="93"/>
      <c r="D12" s="93"/>
      <c r="E12" s="93"/>
      <c r="F12" s="93"/>
      <c r="G12" s="93"/>
      <c r="H12" s="93"/>
      <c r="I12" s="93"/>
      <c r="J12" s="93"/>
      <c r="K12" s="93"/>
      <c r="L12" s="93"/>
      <c r="M12" s="91" t="e">
        <f>'Inserimento Dati'!B39</f>
        <v>#DIV/0!</v>
      </c>
      <c r="N12" s="91"/>
      <c r="O12" s="91"/>
      <c r="P12" s="91"/>
      <c r="Q12" s="91" t="e">
        <f>'Inserimento Dati'!C39</f>
        <v>#DIV/0!</v>
      </c>
      <c r="R12" s="91"/>
      <c r="S12" s="91"/>
      <c r="T12" s="91"/>
      <c r="U12" s="36"/>
      <c r="V12" s="36"/>
      <c r="W12" s="36"/>
      <c r="X12" s="36"/>
      <c r="Y12" s="36"/>
      <c r="Z12" s="36"/>
      <c r="AA12" s="36"/>
      <c r="AB12" s="36"/>
      <c r="AC12" s="36"/>
      <c r="AE12" s="44" t="e">
        <f>M12</f>
        <v>#DIV/0!</v>
      </c>
      <c r="AF12" s="44" t="e">
        <f>Q12</f>
        <v>#DIV/0!</v>
      </c>
    </row>
    <row r="13" spans="1:32" ht="18.45">
      <c r="A13" s="92"/>
      <c r="B13" s="93" t="s">
        <v>379</v>
      </c>
      <c r="C13" s="93"/>
      <c r="D13" s="93"/>
      <c r="E13" s="93"/>
      <c r="F13" s="93"/>
      <c r="G13" s="93"/>
      <c r="H13" s="93"/>
      <c r="I13" s="93"/>
      <c r="J13" s="93"/>
      <c r="K13" s="93"/>
      <c r="L13" s="93"/>
      <c r="M13" s="91" t="e">
        <f>'Inserimento Dati'!B40</f>
        <v>#DIV/0!</v>
      </c>
      <c r="N13" s="91"/>
      <c r="O13" s="91"/>
      <c r="P13" s="91"/>
      <c r="Q13" s="91" t="e">
        <f>'Inserimento Dati'!C40</f>
        <v>#DIV/0!</v>
      </c>
      <c r="R13" s="91"/>
      <c r="S13" s="91"/>
      <c r="T13" s="91"/>
      <c r="U13" s="36"/>
      <c r="V13" s="36"/>
      <c r="W13" s="36"/>
      <c r="X13" s="36"/>
      <c r="Y13" s="36"/>
      <c r="Z13" s="36"/>
      <c r="AA13" s="36"/>
      <c r="AB13" s="36"/>
      <c r="AC13" s="36"/>
      <c r="AE13" s="44" t="e">
        <f t="shared" ref="AE13:AE18" si="2">M13</f>
        <v>#DIV/0!</v>
      </c>
      <c r="AF13" s="44" t="e">
        <f t="shared" ref="AF13:AF18" si="3">Q13</f>
        <v>#DIV/0!</v>
      </c>
    </row>
    <row r="14" spans="1:32" ht="18.45">
      <c r="A14" s="3">
        <v>8</v>
      </c>
      <c r="B14" s="93" t="s">
        <v>474</v>
      </c>
      <c r="C14" s="93"/>
      <c r="D14" s="93"/>
      <c r="E14" s="93"/>
      <c r="F14" s="93"/>
      <c r="G14" s="93"/>
      <c r="H14" s="93"/>
      <c r="I14" s="93"/>
      <c r="J14" s="93"/>
      <c r="K14" s="93"/>
      <c r="L14" s="93"/>
      <c r="M14" s="91" t="e">
        <f>'Inserimento Dati'!B41</f>
        <v>#DIV/0!</v>
      </c>
      <c r="N14" s="91"/>
      <c r="O14" s="91"/>
      <c r="P14" s="91"/>
      <c r="Q14" s="91" t="e">
        <f>'Inserimento Dati'!C41</f>
        <v>#DIV/0!</v>
      </c>
      <c r="R14" s="91"/>
      <c r="S14" s="91"/>
      <c r="T14" s="91"/>
      <c r="U14" s="36"/>
      <c r="V14" s="36"/>
      <c r="W14" s="36"/>
      <c r="X14" s="36"/>
      <c r="Y14" s="36"/>
      <c r="Z14" s="36"/>
      <c r="AA14" s="36"/>
      <c r="AB14" s="36"/>
      <c r="AC14" s="36"/>
      <c r="AE14" s="44" t="e">
        <f t="shared" si="2"/>
        <v>#DIV/0!</v>
      </c>
      <c r="AF14" s="44" t="e">
        <f t="shared" si="3"/>
        <v>#DIV/0!</v>
      </c>
    </row>
    <row r="15" spans="1:32" ht="18.45">
      <c r="A15" s="92">
        <v>9</v>
      </c>
      <c r="B15" s="93" t="s">
        <v>475</v>
      </c>
      <c r="C15" s="93"/>
      <c r="D15" s="93"/>
      <c r="E15" s="93"/>
      <c r="F15" s="93"/>
      <c r="G15" s="93"/>
      <c r="H15" s="93"/>
      <c r="I15" s="93"/>
      <c r="J15" s="93"/>
      <c r="K15" s="93"/>
      <c r="L15" s="93"/>
      <c r="M15" s="91" t="e">
        <f>'Inserimento Dati'!B42</f>
        <v>#DIV/0!</v>
      </c>
      <c r="N15" s="91"/>
      <c r="O15" s="91"/>
      <c r="P15" s="91"/>
      <c r="Q15" s="91" t="e">
        <f>'Inserimento Dati'!C42</f>
        <v>#DIV/0!</v>
      </c>
      <c r="R15" s="91"/>
      <c r="S15" s="91"/>
      <c r="T15" s="91"/>
      <c r="U15" s="36"/>
      <c r="V15" s="36"/>
      <c r="W15" s="36"/>
      <c r="X15" s="36"/>
      <c r="Y15" s="36"/>
      <c r="Z15" s="36"/>
      <c r="AA15" s="36"/>
      <c r="AB15" s="36"/>
      <c r="AC15" s="36"/>
      <c r="AE15" s="44" t="e">
        <f t="shared" si="2"/>
        <v>#DIV/0!</v>
      </c>
      <c r="AF15" s="44" t="e">
        <f t="shared" si="3"/>
        <v>#DIV/0!</v>
      </c>
    </row>
    <row r="16" spans="1:32" ht="19" customHeight="1">
      <c r="A16" s="92"/>
      <c r="B16" s="93" t="s">
        <v>476</v>
      </c>
      <c r="C16" s="93"/>
      <c r="D16" s="93"/>
      <c r="E16" s="93"/>
      <c r="F16" s="93"/>
      <c r="G16" s="93"/>
      <c r="H16" s="93"/>
      <c r="I16" s="93"/>
      <c r="J16" s="93"/>
      <c r="K16" s="93"/>
      <c r="L16" s="93"/>
      <c r="M16" s="91" t="e">
        <f>'Inserimento Dati'!B43</f>
        <v>#DIV/0!</v>
      </c>
      <c r="N16" s="91"/>
      <c r="O16" s="91"/>
      <c r="P16" s="91"/>
      <c r="Q16" s="91" t="e">
        <f>'Inserimento Dati'!C43</f>
        <v>#DIV/0!</v>
      </c>
      <c r="R16" s="91"/>
      <c r="S16" s="91"/>
      <c r="T16" s="91"/>
      <c r="U16" s="36"/>
      <c r="V16" s="36"/>
      <c r="W16" s="36"/>
      <c r="X16" s="36"/>
      <c r="Y16" s="36"/>
      <c r="Z16" s="36"/>
      <c r="AA16" s="36"/>
      <c r="AB16" s="36"/>
      <c r="AC16" s="36"/>
      <c r="AE16" s="44" t="e">
        <f t="shared" si="2"/>
        <v>#DIV/0!</v>
      </c>
      <c r="AF16" s="44" t="e">
        <f t="shared" si="3"/>
        <v>#DIV/0!</v>
      </c>
    </row>
    <row r="17" spans="1:40" ht="18.45">
      <c r="A17" s="92">
        <v>10</v>
      </c>
      <c r="B17" s="93" t="s">
        <v>376</v>
      </c>
      <c r="C17" s="93"/>
      <c r="D17" s="93"/>
      <c r="E17" s="93"/>
      <c r="F17" s="93"/>
      <c r="G17" s="93"/>
      <c r="H17" s="93"/>
      <c r="I17" s="93"/>
      <c r="J17" s="93"/>
      <c r="K17" s="93"/>
      <c r="L17" s="93"/>
      <c r="M17" s="91" t="e">
        <f>'Inserimento Dati'!B44</f>
        <v>#DIV/0!</v>
      </c>
      <c r="N17" s="91"/>
      <c r="O17" s="91"/>
      <c r="P17" s="91"/>
      <c r="Q17" s="91" t="e">
        <f>'Inserimento Dati'!C44</f>
        <v>#DIV/0!</v>
      </c>
      <c r="R17" s="91"/>
      <c r="S17" s="91"/>
      <c r="T17" s="91"/>
      <c r="U17" s="36"/>
      <c r="V17" s="36"/>
      <c r="W17" s="36"/>
      <c r="X17" s="36"/>
      <c r="Y17" s="36"/>
      <c r="Z17" s="36"/>
      <c r="AA17" s="36"/>
      <c r="AB17" s="36"/>
      <c r="AC17" s="36"/>
      <c r="AE17" s="44" t="e">
        <f t="shared" si="2"/>
        <v>#DIV/0!</v>
      </c>
      <c r="AF17" s="44" t="e">
        <f t="shared" si="3"/>
        <v>#DIV/0!</v>
      </c>
    </row>
    <row r="18" spans="1:40" ht="18.45">
      <c r="A18" s="92"/>
      <c r="B18" s="93" t="s">
        <v>377</v>
      </c>
      <c r="C18" s="93"/>
      <c r="D18" s="93"/>
      <c r="E18" s="93"/>
      <c r="F18" s="93"/>
      <c r="G18" s="93"/>
      <c r="H18" s="93"/>
      <c r="I18" s="93"/>
      <c r="J18" s="93"/>
      <c r="K18" s="93"/>
      <c r="L18" s="93"/>
      <c r="M18" s="91" t="e">
        <f>'Inserimento Dati'!B45</f>
        <v>#DIV/0!</v>
      </c>
      <c r="N18" s="91"/>
      <c r="O18" s="91"/>
      <c r="P18" s="91"/>
      <c r="Q18" s="91" t="e">
        <f>'Inserimento Dati'!C45</f>
        <v>#DIV/0!</v>
      </c>
      <c r="R18" s="91"/>
      <c r="S18" s="91"/>
      <c r="T18" s="91"/>
      <c r="U18" s="36"/>
      <c r="V18" s="36"/>
      <c r="W18" s="36"/>
      <c r="X18" s="36"/>
      <c r="Y18" s="36"/>
      <c r="Z18" s="36"/>
      <c r="AA18" s="36"/>
      <c r="AB18" s="36"/>
      <c r="AC18" s="36"/>
      <c r="AE18" s="44" t="e">
        <f t="shared" si="2"/>
        <v>#DIV/0!</v>
      </c>
      <c r="AF18" s="44" t="e">
        <f t="shared" si="3"/>
        <v>#DIV/0!</v>
      </c>
    </row>
    <row r="19" spans="1:40" ht="18.45">
      <c r="A19" s="55"/>
      <c r="B19" s="56"/>
      <c r="C19" s="56"/>
      <c r="D19" s="56"/>
      <c r="E19" s="56"/>
      <c r="F19" s="56"/>
      <c r="G19" s="56"/>
      <c r="H19" s="56"/>
      <c r="I19" s="56"/>
      <c r="J19" s="56"/>
      <c r="K19" s="56"/>
      <c r="L19" s="56"/>
      <c r="M19" s="57"/>
      <c r="N19" s="57"/>
      <c r="O19" s="57"/>
      <c r="P19" s="57"/>
      <c r="Q19" s="57"/>
      <c r="R19" s="57"/>
      <c r="S19" s="57"/>
      <c r="T19" s="57"/>
      <c r="U19" s="36"/>
      <c r="V19" s="36"/>
      <c r="W19" s="36"/>
      <c r="X19" s="36"/>
      <c r="Y19" s="36"/>
      <c r="Z19" s="36"/>
      <c r="AA19" s="36"/>
      <c r="AB19" s="36"/>
      <c r="AC19" s="36"/>
      <c r="AE19" s="44"/>
      <c r="AF19" s="44"/>
    </row>
    <row r="20" spans="1:40" ht="49" customHeight="1">
      <c r="G20" s="195" t="s">
        <v>414</v>
      </c>
      <c r="H20" s="196"/>
      <c r="I20" s="196"/>
      <c r="J20" s="196"/>
      <c r="K20" s="195" t="s">
        <v>415</v>
      </c>
      <c r="L20" s="196"/>
      <c r="M20" s="196"/>
      <c r="N20" s="196"/>
      <c r="O20" s="195" t="s">
        <v>416</v>
      </c>
      <c r="P20" s="196"/>
      <c r="Q20" s="196"/>
      <c r="R20" s="196"/>
      <c r="S20" s="195" t="s">
        <v>417</v>
      </c>
      <c r="T20" s="196"/>
      <c r="U20" s="196"/>
      <c r="V20" s="196"/>
      <c r="W20" s="36"/>
      <c r="X20" s="36"/>
      <c r="Y20" s="36"/>
      <c r="Z20" s="36"/>
      <c r="AA20" s="36"/>
      <c r="AB20" s="36"/>
      <c r="AC20" s="36"/>
      <c r="AE20" s="44"/>
      <c r="AF20" s="44"/>
    </row>
    <row r="21" spans="1:40" ht="18.45">
      <c r="A21" s="198">
        <v>11</v>
      </c>
      <c r="B21" s="192" t="s">
        <v>418</v>
      </c>
      <c r="C21" s="193"/>
      <c r="D21" s="193"/>
      <c r="E21" s="193"/>
      <c r="F21" s="194"/>
      <c r="G21" s="197" t="e">
        <f>'Inserimento Dati'!B49</f>
        <v>#DIV/0!</v>
      </c>
      <c r="H21" s="197"/>
      <c r="I21" s="197"/>
      <c r="J21" s="197"/>
      <c r="K21" s="197" t="e">
        <f>'Inserimento Dati'!C49</f>
        <v>#DIV/0!</v>
      </c>
      <c r="L21" s="197"/>
      <c r="M21" s="197"/>
      <c r="N21" s="197"/>
      <c r="O21" s="197" t="e">
        <f>'Inserimento Dati'!D49</f>
        <v>#DIV/0!</v>
      </c>
      <c r="P21" s="197"/>
      <c r="Q21" s="197"/>
      <c r="R21" s="197"/>
      <c r="S21" s="197" t="e">
        <f>'Inserimento Dati'!E49</f>
        <v>#DIV/0!</v>
      </c>
      <c r="T21" s="197"/>
      <c r="U21" s="197"/>
      <c r="V21" s="197"/>
      <c r="W21" s="36"/>
      <c r="X21" s="36"/>
      <c r="Y21" s="36"/>
      <c r="Z21" s="36"/>
      <c r="AA21" s="36"/>
      <c r="AB21" s="36"/>
      <c r="AC21" s="36"/>
      <c r="AE21" s="44" t="e">
        <f>G21</f>
        <v>#DIV/0!</v>
      </c>
      <c r="AF21" s="44" t="e">
        <f>K21</f>
        <v>#DIV/0!</v>
      </c>
      <c r="AG21" s="44" t="e">
        <f>O21</f>
        <v>#DIV/0!</v>
      </c>
      <c r="AH21" s="44" t="e">
        <f>S21</f>
        <v>#DIV/0!</v>
      </c>
    </row>
    <row r="22" spans="1:40" ht="18.45">
      <c r="A22" s="199"/>
      <c r="B22" s="192" t="s">
        <v>419</v>
      </c>
      <c r="C22" s="193"/>
      <c r="D22" s="193"/>
      <c r="E22" s="193"/>
      <c r="F22" s="194"/>
      <c r="G22" s="197" t="e">
        <f>'Inserimento Dati'!B50</f>
        <v>#DIV/0!</v>
      </c>
      <c r="H22" s="197"/>
      <c r="I22" s="197"/>
      <c r="J22" s="197"/>
      <c r="K22" s="197" t="e">
        <f>'Inserimento Dati'!C50</f>
        <v>#DIV/0!</v>
      </c>
      <c r="L22" s="197"/>
      <c r="M22" s="197"/>
      <c r="N22" s="197"/>
      <c r="O22" s="197" t="e">
        <f>'Inserimento Dati'!D50</f>
        <v>#DIV/0!</v>
      </c>
      <c r="P22" s="197"/>
      <c r="Q22" s="197"/>
      <c r="R22" s="197"/>
      <c r="S22" s="197" t="e">
        <f>'Inserimento Dati'!E50</f>
        <v>#DIV/0!</v>
      </c>
      <c r="T22" s="197"/>
      <c r="U22" s="197"/>
      <c r="V22" s="197"/>
      <c r="W22" s="36"/>
      <c r="X22" s="36"/>
      <c r="Y22" s="36"/>
      <c r="Z22" s="36"/>
      <c r="AA22" s="36"/>
      <c r="AB22" s="36"/>
      <c r="AC22" s="36"/>
      <c r="AE22" s="44" t="e">
        <f>G22</f>
        <v>#DIV/0!</v>
      </c>
      <c r="AF22" s="44" t="e">
        <f>K22</f>
        <v>#DIV/0!</v>
      </c>
      <c r="AG22" s="44" t="e">
        <f>O22</f>
        <v>#DIV/0!</v>
      </c>
      <c r="AH22" s="44" t="e">
        <f>S22</f>
        <v>#DIV/0!</v>
      </c>
    </row>
    <row r="25" spans="1:40" ht="28" customHeight="1" thickBot="1">
      <c r="A25" s="4" t="s">
        <v>17</v>
      </c>
      <c r="B25" s="187" t="s">
        <v>0</v>
      </c>
      <c r="C25" s="187"/>
      <c r="D25" s="187"/>
      <c r="E25" s="187"/>
      <c r="F25" s="187"/>
      <c r="G25" s="187"/>
      <c r="H25" s="187" t="s">
        <v>1</v>
      </c>
      <c r="I25" s="187"/>
      <c r="J25" s="187"/>
      <c r="K25" s="188" t="s">
        <v>20</v>
      </c>
      <c r="L25" s="188"/>
      <c r="M25" s="188"/>
      <c r="N25" s="189" t="s">
        <v>21</v>
      </c>
      <c r="O25" s="189"/>
      <c r="P25" s="189"/>
      <c r="Q25" s="190" t="s">
        <v>22</v>
      </c>
      <c r="R25" s="190"/>
      <c r="S25" s="190"/>
      <c r="T25" s="187" t="s">
        <v>19</v>
      </c>
      <c r="U25" s="187"/>
      <c r="V25" s="187" t="s">
        <v>3</v>
      </c>
      <c r="W25" s="187"/>
      <c r="X25" s="187"/>
      <c r="Y25" s="187"/>
      <c r="Z25" s="187"/>
      <c r="AA25" s="187"/>
      <c r="AB25" s="187"/>
      <c r="AC25" s="187"/>
      <c r="AE25" s="186" t="s">
        <v>26</v>
      </c>
      <c r="AF25" s="186"/>
      <c r="AG25" s="186"/>
      <c r="AH25" s="186"/>
      <c r="AL25" s="13"/>
      <c r="AM25" s="13"/>
      <c r="AN25"/>
    </row>
    <row r="26" spans="1:40" ht="23.15" customHeight="1">
      <c r="A26" s="142">
        <v>1</v>
      </c>
      <c r="B26" s="144" t="s">
        <v>354</v>
      </c>
      <c r="C26" s="144"/>
      <c r="D26" s="144"/>
      <c r="E26" s="144"/>
      <c r="F26" s="144"/>
      <c r="G26" s="144"/>
      <c r="H26" s="146" t="s">
        <v>18</v>
      </c>
      <c r="I26" s="146"/>
      <c r="J26" s="146"/>
      <c r="K26" s="179" t="s">
        <v>4</v>
      </c>
      <c r="L26" s="179"/>
      <c r="M26" s="179"/>
      <c r="N26" s="180" t="s">
        <v>5</v>
      </c>
      <c r="O26" s="180"/>
      <c r="P26" s="180"/>
      <c r="Q26" s="181" t="s">
        <v>6</v>
      </c>
      <c r="R26" s="181"/>
      <c r="S26" s="181"/>
      <c r="T26" s="182" t="e">
        <f>AH28</f>
        <v>#DIV/0!</v>
      </c>
      <c r="U26" s="182"/>
      <c r="V26" s="184"/>
      <c r="W26" s="184"/>
      <c r="X26" s="184"/>
      <c r="Y26" s="184"/>
      <c r="Z26" s="184"/>
      <c r="AA26" s="184"/>
      <c r="AB26" s="184"/>
      <c r="AC26" s="185"/>
      <c r="AL26" s="13"/>
      <c r="AM26" s="13"/>
      <c r="AN26"/>
    </row>
    <row r="27" spans="1:40" ht="15.9">
      <c r="A27" s="143"/>
      <c r="B27" s="145"/>
      <c r="C27" s="145"/>
      <c r="D27" s="145"/>
      <c r="E27" s="145"/>
      <c r="F27" s="145"/>
      <c r="G27" s="145"/>
      <c r="H27" s="147"/>
      <c r="I27" s="147"/>
      <c r="J27" s="147"/>
      <c r="K27" s="125" t="s">
        <v>23</v>
      </c>
      <c r="L27" s="125"/>
      <c r="M27" s="125"/>
      <c r="N27" s="126" t="s">
        <v>24</v>
      </c>
      <c r="O27" s="126"/>
      <c r="P27" s="126"/>
      <c r="Q27" s="127" t="s">
        <v>25</v>
      </c>
      <c r="R27" s="127"/>
      <c r="S27" s="127"/>
      <c r="T27" s="183"/>
      <c r="U27" s="183"/>
      <c r="V27" s="123"/>
      <c r="W27" s="123"/>
      <c r="X27" s="123"/>
      <c r="Y27" s="123"/>
      <c r="Z27" s="123"/>
      <c r="AA27" s="123"/>
      <c r="AB27" s="123"/>
      <c r="AC27" s="124"/>
      <c r="AL27" s="13"/>
      <c r="AM27" s="13"/>
      <c r="AN27"/>
    </row>
    <row r="28" spans="1:40" ht="23.15">
      <c r="A28" s="143"/>
      <c r="B28" s="145"/>
      <c r="C28" s="145"/>
      <c r="D28" s="145"/>
      <c r="E28" s="145"/>
      <c r="F28" s="145"/>
      <c r="G28" s="145"/>
      <c r="H28" s="147"/>
      <c r="I28" s="147"/>
      <c r="J28" s="147"/>
      <c r="K28" s="129" t="e">
        <f>IF(U4=0, "X", "")</f>
        <v>#DIV/0!</v>
      </c>
      <c r="L28" s="129"/>
      <c r="M28" s="129"/>
      <c r="N28" s="129" t="e">
        <f>IF(U4&lt;=0.1, "X", "")</f>
        <v>#DIV/0!</v>
      </c>
      <c r="O28" s="129"/>
      <c r="P28" s="129"/>
      <c r="Q28" s="129" t="e">
        <f>IF(U4&gt;0.1, "X", "")</f>
        <v>#DIV/0!</v>
      </c>
      <c r="R28" s="129"/>
      <c r="S28" s="129"/>
      <c r="T28" s="183"/>
      <c r="U28" s="183"/>
      <c r="V28" s="123"/>
      <c r="W28" s="123"/>
      <c r="X28" s="123"/>
      <c r="Y28" s="123"/>
      <c r="Z28" s="123"/>
      <c r="AA28" s="123"/>
      <c r="AB28" s="123"/>
      <c r="AC28" s="124"/>
      <c r="AE28" s="6" t="e">
        <f>IF(K28="X", 0, 0)</f>
        <v>#DIV/0!</v>
      </c>
      <c r="AF28" s="6" t="e">
        <f>IF(N28="X", 3, 0)</f>
        <v>#DIV/0!</v>
      </c>
      <c r="AG28" s="6" t="e">
        <f>IF(Q28="X", 6, 0)</f>
        <v>#DIV/0!</v>
      </c>
      <c r="AH28" s="6" t="e">
        <f>AE28+AF28+AG28</f>
        <v>#DIV/0!</v>
      </c>
      <c r="AJ28" s="1" t="e">
        <f>T26</f>
        <v>#DIV/0!</v>
      </c>
      <c r="AL28" s="13"/>
      <c r="AM28" s="13"/>
      <c r="AN28"/>
    </row>
    <row r="29" spans="1:40" ht="22" customHeight="1">
      <c r="A29" s="143"/>
      <c r="B29" s="145"/>
      <c r="C29" s="145"/>
      <c r="D29" s="145"/>
      <c r="E29" s="145"/>
      <c r="F29" s="145"/>
      <c r="G29" s="145"/>
      <c r="H29" s="177" t="s">
        <v>7</v>
      </c>
      <c r="I29" s="177"/>
      <c r="J29" s="177"/>
      <c r="K29" s="178" t="s">
        <v>4</v>
      </c>
      <c r="L29" s="178"/>
      <c r="M29" s="178"/>
      <c r="N29" s="175" t="s">
        <v>8</v>
      </c>
      <c r="O29" s="175"/>
      <c r="P29" s="175"/>
      <c r="Q29" s="176" t="s">
        <v>9</v>
      </c>
      <c r="R29" s="176"/>
      <c r="S29" s="176"/>
      <c r="T29" s="115" t="e">
        <f>AH31</f>
        <v>#DIV/0!</v>
      </c>
      <c r="U29" s="116"/>
      <c r="V29" s="121"/>
      <c r="W29" s="121"/>
      <c r="X29" s="121"/>
      <c r="Y29" s="121"/>
      <c r="Z29" s="121"/>
      <c r="AA29" s="121"/>
      <c r="AB29" s="121"/>
      <c r="AC29" s="122"/>
      <c r="AL29" s="13"/>
      <c r="AM29" s="13"/>
      <c r="AN29"/>
    </row>
    <row r="30" spans="1:40" ht="14.15" customHeight="1">
      <c r="A30" s="143"/>
      <c r="B30" s="145"/>
      <c r="C30" s="145"/>
      <c r="D30" s="145"/>
      <c r="E30" s="145"/>
      <c r="F30" s="145"/>
      <c r="G30" s="145"/>
      <c r="H30" s="147"/>
      <c r="I30" s="147"/>
      <c r="J30" s="147"/>
      <c r="K30" s="125" t="s">
        <v>23</v>
      </c>
      <c r="L30" s="125"/>
      <c r="M30" s="125"/>
      <c r="N30" s="126" t="s">
        <v>24</v>
      </c>
      <c r="O30" s="126"/>
      <c r="P30" s="126"/>
      <c r="Q30" s="127" t="s">
        <v>25</v>
      </c>
      <c r="R30" s="127"/>
      <c r="S30" s="127"/>
      <c r="T30" s="117"/>
      <c r="U30" s="118"/>
      <c r="V30" s="123"/>
      <c r="W30" s="123"/>
      <c r="X30" s="123"/>
      <c r="Y30" s="123"/>
      <c r="Z30" s="123"/>
      <c r="AA30" s="123"/>
      <c r="AB30" s="123"/>
      <c r="AC30" s="124"/>
      <c r="AL30" s="13"/>
      <c r="AM30" s="13"/>
      <c r="AN30"/>
    </row>
    <row r="31" spans="1:40" ht="23.15">
      <c r="A31" s="143"/>
      <c r="B31" s="145"/>
      <c r="C31" s="145"/>
      <c r="D31" s="145"/>
      <c r="E31" s="145"/>
      <c r="F31" s="145"/>
      <c r="G31" s="145"/>
      <c r="H31" s="147"/>
      <c r="I31" s="147"/>
      <c r="J31" s="147"/>
      <c r="K31" s="129" t="e">
        <f>IF(X4=0, "X", "")</f>
        <v>#DIV/0!</v>
      </c>
      <c r="L31" s="129"/>
      <c r="M31" s="129"/>
      <c r="N31" s="129" t="e">
        <f>IF(X4&lt;=0.1, "X", "")</f>
        <v>#DIV/0!</v>
      </c>
      <c r="O31" s="129"/>
      <c r="P31" s="129"/>
      <c r="Q31" s="129" t="e">
        <f>IF(X4&gt;0.1, "X", "")</f>
        <v>#DIV/0!</v>
      </c>
      <c r="R31" s="129"/>
      <c r="S31" s="129"/>
      <c r="T31" s="119"/>
      <c r="U31" s="120"/>
      <c r="V31" s="123"/>
      <c r="W31" s="123"/>
      <c r="X31" s="123"/>
      <c r="Y31" s="123"/>
      <c r="Z31" s="123"/>
      <c r="AA31" s="123"/>
      <c r="AB31" s="123"/>
      <c r="AC31" s="124"/>
      <c r="AE31" s="6" t="e">
        <f>IF(K31="X", 0, 0)</f>
        <v>#DIV/0!</v>
      </c>
      <c r="AF31" s="6" t="e">
        <f>IF(N31="X", 3, 0)</f>
        <v>#DIV/0!</v>
      </c>
      <c r="AG31" s="6" t="e">
        <f>IF(Q31="X", 6, 0)</f>
        <v>#DIV/0!</v>
      </c>
      <c r="AH31" s="6" t="e">
        <f>AE31+AF31+AG31</f>
        <v>#DIV/0!</v>
      </c>
      <c r="AJ31" s="1" t="e">
        <f>T29</f>
        <v>#DIV/0!</v>
      </c>
      <c r="AL31" s="13"/>
      <c r="AM31" s="13"/>
      <c r="AN31"/>
    </row>
    <row r="32" spans="1:40" ht="39" customHeight="1" thickBot="1">
      <c r="A32" s="133" t="s">
        <v>477</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5"/>
      <c r="AL32" s="13"/>
      <c r="AM32" s="13"/>
      <c r="AN32"/>
    </row>
    <row r="33" spans="1:40" ht="22" customHeight="1">
      <c r="A33" s="142">
        <v>2</v>
      </c>
      <c r="B33" s="144" t="s">
        <v>478</v>
      </c>
      <c r="C33" s="144"/>
      <c r="D33" s="144"/>
      <c r="E33" s="144"/>
      <c r="F33" s="144"/>
      <c r="G33" s="144"/>
      <c r="H33" s="146" t="s">
        <v>18</v>
      </c>
      <c r="I33" s="146"/>
      <c r="J33" s="146"/>
      <c r="K33" s="179" t="s">
        <v>4</v>
      </c>
      <c r="L33" s="179"/>
      <c r="M33" s="179"/>
      <c r="N33" s="180" t="s">
        <v>488</v>
      </c>
      <c r="O33" s="180"/>
      <c r="P33" s="180"/>
      <c r="Q33" s="181" t="s">
        <v>489</v>
      </c>
      <c r="R33" s="181"/>
      <c r="S33" s="181"/>
      <c r="T33" s="182" t="e">
        <f>AH35</f>
        <v>#DIV/0!</v>
      </c>
      <c r="U33" s="182"/>
      <c r="V33" s="184"/>
      <c r="W33" s="184"/>
      <c r="X33" s="184"/>
      <c r="Y33" s="184"/>
      <c r="Z33" s="184"/>
      <c r="AA33" s="184"/>
      <c r="AB33" s="184"/>
      <c r="AC33" s="185"/>
      <c r="AL33" s="13"/>
      <c r="AM33" s="13"/>
      <c r="AN33"/>
    </row>
    <row r="34" spans="1:40" ht="15.9">
      <c r="A34" s="143"/>
      <c r="B34" s="145"/>
      <c r="C34" s="145"/>
      <c r="D34" s="145"/>
      <c r="E34" s="145"/>
      <c r="F34" s="145"/>
      <c r="G34" s="145"/>
      <c r="H34" s="147"/>
      <c r="I34" s="147"/>
      <c r="J34" s="147"/>
      <c r="K34" s="125" t="s">
        <v>23</v>
      </c>
      <c r="L34" s="125"/>
      <c r="M34" s="125"/>
      <c r="N34" s="126" t="s">
        <v>24</v>
      </c>
      <c r="O34" s="126"/>
      <c r="P34" s="126"/>
      <c r="Q34" s="127" t="s">
        <v>25</v>
      </c>
      <c r="R34" s="127"/>
      <c r="S34" s="127"/>
      <c r="T34" s="183"/>
      <c r="U34" s="183"/>
      <c r="V34" s="123"/>
      <c r="W34" s="123"/>
      <c r="X34" s="123"/>
      <c r="Y34" s="123"/>
      <c r="Z34" s="123"/>
      <c r="AA34" s="123"/>
      <c r="AB34" s="123"/>
      <c r="AC34" s="124"/>
      <c r="AL34" s="13"/>
      <c r="AM34" s="13"/>
      <c r="AN34"/>
    </row>
    <row r="35" spans="1:40" ht="23.15">
      <c r="A35" s="143"/>
      <c r="B35" s="145"/>
      <c r="C35" s="145"/>
      <c r="D35" s="145"/>
      <c r="E35" s="145"/>
      <c r="F35" s="145"/>
      <c r="G35" s="145"/>
      <c r="H35" s="147"/>
      <c r="I35" s="147"/>
      <c r="J35" s="147"/>
      <c r="K35" s="129" t="e">
        <f>IF(U5=0, "X", "")</f>
        <v>#DIV/0!</v>
      </c>
      <c r="L35" s="129"/>
      <c r="M35" s="129"/>
      <c r="N35" s="129" t="e">
        <f>IF(U5&lt;=0.2, "X", "")</f>
        <v>#DIV/0!</v>
      </c>
      <c r="O35" s="129"/>
      <c r="P35" s="129"/>
      <c r="Q35" s="129" t="e">
        <f>IF(U5&gt;0.2, "X", "")</f>
        <v>#DIV/0!</v>
      </c>
      <c r="R35" s="129"/>
      <c r="S35" s="129"/>
      <c r="T35" s="183"/>
      <c r="U35" s="183"/>
      <c r="V35" s="123"/>
      <c r="W35" s="123"/>
      <c r="X35" s="123"/>
      <c r="Y35" s="123"/>
      <c r="Z35" s="123"/>
      <c r="AA35" s="123"/>
      <c r="AB35" s="123"/>
      <c r="AC35" s="124"/>
      <c r="AE35" s="6" t="e">
        <f>IF(K35="X", 0, 0)</f>
        <v>#DIV/0!</v>
      </c>
      <c r="AF35" s="6" t="e">
        <f>IF(N35="X", 3, 0)</f>
        <v>#DIV/0!</v>
      </c>
      <c r="AG35" s="6" t="e">
        <f>IF(Q35="X", 6, 0)</f>
        <v>#DIV/0!</v>
      </c>
      <c r="AH35" s="6" t="e">
        <f>AE35+AF35+AG35</f>
        <v>#DIV/0!</v>
      </c>
      <c r="AJ35" s="1" t="e">
        <f>T33</f>
        <v>#DIV/0!</v>
      </c>
      <c r="AL35" s="13"/>
      <c r="AM35" s="13"/>
      <c r="AN35"/>
    </row>
    <row r="36" spans="1:40" ht="21" customHeight="1">
      <c r="A36" s="143"/>
      <c r="B36" s="145"/>
      <c r="C36" s="145"/>
      <c r="D36" s="145"/>
      <c r="E36" s="145"/>
      <c r="F36" s="145"/>
      <c r="G36" s="145"/>
      <c r="H36" s="177" t="s">
        <v>7</v>
      </c>
      <c r="I36" s="177"/>
      <c r="J36" s="177"/>
      <c r="K36" s="178" t="s">
        <v>4</v>
      </c>
      <c r="L36" s="178"/>
      <c r="M36" s="178"/>
      <c r="N36" s="175" t="s">
        <v>8</v>
      </c>
      <c r="O36" s="175"/>
      <c r="P36" s="175"/>
      <c r="Q36" s="176" t="s">
        <v>9</v>
      </c>
      <c r="R36" s="176"/>
      <c r="S36" s="176"/>
      <c r="T36" s="115" t="e">
        <f>AH38</f>
        <v>#DIV/0!</v>
      </c>
      <c r="U36" s="116"/>
      <c r="V36" s="121"/>
      <c r="W36" s="121"/>
      <c r="X36" s="121"/>
      <c r="Y36" s="121"/>
      <c r="Z36" s="121"/>
      <c r="AA36" s="121"/>
      <c r="AB36" s="121"/>
      <c r="AC36" s="122"/>
      <c r="AL36" s="13"/>
      <c r="AM36" s="13"/>
      <c r="AN36"/>
    </row>
    <row r="37" spans="1:40" ht="15.9">
      <c r="A37" s="143"/>
      <c r="B37" s="145"/>
      <c r="C37" s="145"/>
      <c r="D37" s="145"/>
      <c r="E37" s="145"/>
      <c r="F37" s="145"/>
      <c r="G37" s="145"/>
      <c r="H37" s="147"/>
      <c r="I37" s="147"/>
      <c r="J37" s="147"/>
      <c r="K37" s="125" t="s">
        <v>23</v>
      </c>
      <c r="L37" s="125"/>
      <c r="M37" s="125"/>
      <c r="N37" s="126" t="s">
        <v>24</v>
      </c>
      <c r="O37" s="126"/>
      <c r="P37" s="126"/>
      <c r="Q37" s="127" t="s">
        <v>25</v>
      </c>
      <c r="R37" s="127"/>
      <c r="S37" s="127"/>
      <c r="T37" s="117"/>
      <c r="U37" s="118"/>
      <c r="V37" s="123"/>
      <c r="W37" s="123"/>
      <c r="X37" s="123"/>
      <c r="Y37" s="123"/>
      <c r="Z37" s="123"/>
      <c r="AA37" s="123"/>
      <c r="AB37" s="123"/>
      <c r="AC37" s="124"/>
      <c r="AL37" s="13"/>
      <c r="AM37" s="13"/>
      <c r="AN37"/>
    </row>
    <row r="38" spans="1:40" ht="23.15">
      <c r="A38" s="143"/>
      <c r="B38" s="145"/>
      <c r="C38" s="145"/>
      <c r="D38" s="145"/>
      <c r="E38" s="145"/>
      <c r="F38" s="145"/>
      <c r="G38" s="145"/>
      <c r="H38" s="147"/>
      <c r="I38" s="147"/>
      <c r="J38" s="147"/>
      <c r="K38" s="129" t="e">
        <f>IF(X5=0, "X", "")</f>
        <v>#DIV/0!</v>
      </c>
      <c r="L38" s="129"/>
      <c r="M38" s="129"/>
      <c r="N38" s="129" t="e">
        <f>IF(X5&lt;=0.1, "X", "")</f>
        <v>#DIV/0!</v>
      </c>
      <c r="O38" s="129"/>
      <c r="P38" s="129"/>
      <c r="Q38" s="129" t="e">
        <f>IF(X5&gt;0.1, "X", "")</f>
        <v>#DIV/0!</v>
      </c>
      <c r="R38" s="129"/>
      <c r="S38" s="129"/>
      <c r="T38" s="119"/>
      <c r="U38" s="120"/>
      <c r="V38" s="123"/>
      <c r="W38" s="123"/>
      <c r="X38" s="123"/>
      <c r="Y38" s="123"/>
      <c r="Z38" s="123"/>
      <c r="AA38" s="123"/>
      <c r="AB38" s="123"/>
      <c r="AC38" s="124"/>
      <c r="AE38" s="6" t="e">
        <f>IF(K38="X", 0, 0)</f>
        <v>#DIV/0!</v>
      </c>
      <c r="AF38" s="6" t="e">
        <f>IF(N38="X", 3, 0)</f>
        <v>#DIV/0!</v>
      </c>
      <c r="AG38" s="6" t="e">
        <f>IF(Q38="X", 6, 0)</f>
        <v>#DIV/0!</v>
      </c>
      <c r="AH38" s="6" t="e">
        <f>AE38+AF38+AG38</f>
        <v>#DIV/0!</v>
      </c>
      <c r="AJ38" s="1" t="e">
        <f>T36</f>
        <v>#DIV/0!</v>
      </c>
      <c r="AL38" s="13"/>
      <c r="AM38" s="13"/>
      <c r="AN38"/>
    </row>
    <row r="39" spans="1:40" ht="49" customHeight="1" thickBot="1">
      <c r="A39" s="133" t="s">
        <v>479</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5"/>
      <c r="AL39" s="13"/>
      <c r="AM39" s="13"/>
      <c r="AN39"/>
    </row>
    <row r="40" spans="1:40" ht="21" customHeight="1">
      <c r="A40" s="142">
        <v>3</v>
      </c>
      <c r="B40" s="144" t="s">
        <v>472</v>
      </c>
      <c r="C40" s="144"/>
      <c r="D40" s="144"/>
      <c r="E40" s="144"/>
      <c r="F40" s="144"/>
      <c r="G40" s="144"/>
      <c r="H40" s="146" t="s">
        <v>18</v>
      </c>
      <c r="I40" s="146"/>
      <c r="J40" s="146"/>
      <c r="K40" s="179" t="s">
        <v>4</v>
      </c>
      <c r="L40" s="179"/>
      <c r="M40" s="179"/>
      <c r="N40" s="180" t="s">
        <v>5</v>
      </c>
      <c r="O40" s="180"/>
      <c r="P40" s="180"/>
      <c r="Q40" s="181" t="s">
        <v>6</v>
      </c>
      <c r="R40" s="181"/>
      <c r="S40" s="181"/>
      <c r="T40" s="182" t="e">
        <f>AH42</f>
        <v>#DIV/0!</v>
      </c>
      <c r="U40" s="182"/>
      <c r="V40" s="184"/>
      <c r="W40" s="184"/>
      <c r="X40" s="184"/>
      <c r="Y40" s="184"/>
      <c r="Z40" s="184"/>
      <c r="AA40" s="184"/>
      <c r="AB40" s="184"/>
      <c r="AC40" s="185"/>
      <c r="AL40" s="13"/>
      <c r="AM40" s="13"/>
      <c r="AN40"/>
    </row>
    <row r="41" spans="1:40" ht="15.9">
      <c r="A41" s="143"/>
      <c r="B41" s="145"/>
      <c r="C41" s="145"/>
      <c r="D41" s="145"/>
      <c r="E41" s="145"/>
      <c r="F41" s="145"/>
      <c r="G41" s="145"/>
      <c r="H41" s="147"/>
      <c r="I41" s="147"/>
      <c r="J41" s="147"/>
      <c r="K41" s="125" t="s">
        <v>23</v>
      </c>
      <c r="L41" s="125"/>
      <c r="M41" s="125"/>
      <c r="N41" s="126" t="s">
        <v>27</v>
      </c>
      <c r="O41" s="126"/>
      <c r="P41" s="126"/>
      <c r="Q41" s="127" t="s">
        <v>24</v>
      </c>
      <c r="R41" s="127"/>
      <c r="S41" s="127"/>
      <c r="T41" s="183"/>
      <c r="U41" s="183"/>
      <c r="V41" s="123"/>
      <c r="W41" s="123"/>
      <c r="X41" s="123"/>
      <c r="Y41" s="123"/>
      <c r="Z41" s="123"/>
      <c r="AA41" s="123"/>
      <c r="AB41" s="123"/>
      <c r="AC41" s="124"/>
      <c r="AL41" s="13"/>
      <c r="AM41" s="13"/>
      <c r="AN41"/>
    </row>
    <row r="42" spans="1:40" ht="23.15">
      <c r="A42" s="143"/>
      <c r="B42" s="145"/>
      <c r="C42" s="145"/>
      <c r="D42" s="145"/>
      <c r="E42" s="145"/>
      <c r="F42" s="145"/>
      <c r="G42" s="145"/>
      <c r="H42" s="147"/>
      <c r="I42" s="147"/>
      <c r="J42" s="147"/>
      <c r="K42" s="129" t="e">
        <f>IF(U6=0, "X", "")</f>
        <v>#DIV/0!</v>
      </c>
      <c r="L42" s="129"/>
      <c r="M42" s="129"/>
      <c r="N42" s="129" t="e">
        <f>IF(U6&lt;=0.1, "X", "")</f>
        <v>#DIV/0!</v>
      </c>
      <c r="O42" s="129"/>
      <c r="P42" s="129"/>
      <c r="Q42" s="129" t="e">
        <f>IF(U6&gt;0.1, "X", "")</f>
        <v>#DIV/0!</v>
      </c>
      <c r="R42" s="129"/>
      <c r="S42" s="129"/>
      <c r="T42" s="183"/>
      <c r="U42" s="183"/>
      <c r="V42" s="123"/>
      <c r="W42" s="123"/>
      <c r="X42" s="123"/>
      <c r="Y42" s="123"/>
      <c r="Z42" s="123"/>
      <c r="AA42" s="123"/>
      <c r="AB42" s="123"/>
      <c r="AC42" s="124"/>
      <c r="AE42" s="6" t="e">
        <f>IF(K42="X", 0, 0)</f>
        <v>#DIV/0!</v>
      </c>
      <c r="AF42" s="6" t="e">
        <f>IF(N42="X", 2, 0)</f>
        <v>#DIV/0!</v>
      </c>
      <c r="AG42" s="6" t="e">
        <f>IF(Q42="X", 4, 0)</f>
        <v>#DIV/0!</v>
      </c>
      <c r="AH42" s="6" t="e">
        <f>AE42+AF42+AG42</f>
        <v>#DIV/0!</v>
      </c>
      <c r="AJ42" s="1" t="e">
        <f>T40</f>
        <v>#DIV/0!</v>
      </c>
      <c r="AL42" s="13"/>
      <c r="AM42" s="13"/>
      <c r="AN42"/>
    </row>
    <row r="43" spans="1:40" ht="22" customHeight="1">
      <c r="A43" s="143"/>
      <c r="B43" s="145"/>
      <c r="C43" s="145"/>
      <c r="D43" s="145"/>
      <c r="E43" s="145"/>
      <c r="F43" s="145"/>
      <c r="G43" s="145"/>
      <c r="H43" s="177" t="s">
        <v>7</v>
      </c>
      <c r="I43" s="177"/>
      <c r="J43" s="177"/>
      <c r="K43" s="178" t="s">
        <v>4</v>
      </c>
      <c r="L43" s="178"/>
      <c r="M43" s="178"/>
      <c r="N43" s="175" t="s">
        <v>8</v>
      </c>
      <c r="O43" s="175"/>
      <c r="P43" s="175"/>
      <c r="Q43" s="176" t="s">
        <v>9</v>
      </c>
      <c r="R43" s="176"/>
      <c r="S43" s="176"/>
      <c r="T43" s="115" t="e">
        <f>AH45</f>
        <v>#DIV/0!</v>
      </c>
      <c r="U43" s="116"/>
      <c r="V43" s="121"/>
      <c r="W43" s="121"/>
      <c r="X43" s="121"/>
      <c r="Y43" s="121"/>
      <c r="Z43" s="121"/>
      <c r="AA43" s="121"/>
      <c r="AB43" s="121"/>
      <c r="AC43" s="122"/>
      <c r="AL43" s="13"/>
      <c r="AM43" s="13"/>
      <c r="AN43"/>
    </row>
    <row r="44" spans="1:40" ht="15.9">
      <c r="A44" s="143"/>
      <c r="B44" s="145"/>
      <c r="C44" s="145"/>
      <c r="D44" s="145"/>
      <c r="E44" s="145"/>
      <c r="F44" s="145"/>
      <c r="G44" s="145"/>
      <c r="H44" s="147"/>
      <c r="I44" s="147"/>
      <c r="J44" s="147"/>
      <c r="K44" s="125" t="s">
        <v>23</v>
      </c>
      <c r="L44" s="125"/>
      <c r="M44" s="125"/>
      <c r="N44" s="126" t="s">
        <v>27</v>
      </c>
      <c r="O44" s="126"/>
      <c r="P44" s="126"/>
      <c r="Q44" s="127" t="s">
        <v>28</v>
      </c>
      <c r="R44" s="127"/>
      <c r="S44" s="127"/>
      <c r="T44" s="117"/>
      <c r="U44" s="118"/>
      <c r="V44" s="123"/>
      <c r="W44" s="123"/>
      <c r="X44" s="123"/>
      <c r="Y44" s="123"/>
      <c r="Z44" s="123"/>
      <c r="AA44" s="123"/>
      <c r="AB44" s="123"/>
      <c r="AC44" s="124"/>
      <c r="AL44" s="13"/>
      <c r="AM44" s="13"/>
      <c r="AN44"/>
    </row>
    <row r="45" spans="1:40" ht="23.15">
      <c r="A45" s="143"/>
      <c r="B45" s="145"/>
      <c r="C45" s="145"/>
      <c r="D45" s="145"/>
      <c r="E45" s="145"/>
      <c r="F45" s="145"/>
      <c r="G45" s="145"/>
      <c r="H45" s="147"/>
      <c r="I45" s="147"/>
      <c r="J45" s="147"/>
      <c r="K45" s="129" t="e">
        <f>IF(X6=0, "X", "")</f>
        <v>#DIV/0!</v>
      </c>
      <c r="L45" s="129"/>
      <c r="M45" s="129"/>
      <c r="N45" s="129" t="e">
        <f>IF(X6&lt;=0.1, "X", "")</f>
        <v>#DIV/0!</v>
      </c>
      <c r="O45" s="129"/>
      <c r="P45" s="129"/>
      <c r="Q45" s="129" t="e">
        <f>IF(X6&gt;0.1, "X", "")</f>
        <v>#DIV/0!</v>
      </c>
      <c r="R45" s="129"/>
      <c r="S45" s="129"/>
      <c r="T45" s="119"/>
      <c r="U45" s="120"/>
      <c r="V45" s="123"/>
      <c r="W45" s="123"/>
      <c r="X45" s="123"/>
      <c r="Y45" s="123"/>
      <c r="Z45" s="123"/>
      <c r="AA45" s="123"/>
      <c r="AB45" s="123"/>
      <c r="AC45" s="124"/>
      <c r="AE45" s="6" t="e">
        <f>IF(K45="X", 0, 0)</f>
        <v>#DIV/0!</v>
      </c>
      <c r="AF45" s="6" t="e">
        <f>IF(N45="X", 2, 0)</f>
        <v>#DIV/0!</v>
      </c>
      <c r="AG45" s="6" t="e">
        <f>IF(Q45="X", 4, 0)</f>
        <v>#DIV/0!</v>
      </c>
      <c r="AH45" s="6" t="e">
        <f>AE45+AF45+AG45</f>
        <v>#DIV/0!</v>
      </c>
      <c r="AJ45" s="1" t="e">
        <f>T43</f>
        <v>#DIV/0!</v>
      </c>
      <c r="AL45" s="13"/>
      <c r="AM45" s="13"/>
      <c r="AN45"/>
    </row>
    <row r="46" spans="1:40" ht="28" customHeight="1" thickBot="1">
      <c r="A46" s="133" t="s">
        <v>480</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5"/>
      <c r="AL46" s="13"/>
      <c r="AM46" s="13"/>
      <c r="AN46"/>
    </row>
    <row r="47" spans="1:40" ht="33" customHeight="1">
      <c r="A47" s="142">
        <v>4</v>
      </c>
      <c r="B47" s="144" t="s">
        <v>10</v>
      </c>
      <c r="C47" s="144"/>
      <c r="D47" s="144"/>
      <c r="E47" s="144"/>
      <c r="F47" s="144"/>
      <c r="G47" s="144"/>
      <c r="H47" s="146" t="s">
        <v>18</v>
      </c>
      <c r="I47" s="146"/>
      <c r="J47" s="146"/>
      <c r="K47" s="179" t="s">
        <v>4</v>
      </c>
      <c r="L47" s="179"/>
      <c r="M47" s="179"/>
      <c r="N47" s="180" t="s">
        <v>5</v>
      </c>
      <c r="O47" s="180"/>
      <c r="P47" s="180"/>
      <c r="Q47" s="181" t="s">
        <v>6</v>
      </c>
      <c r="R47" s="181"/>
      <c r="S47" s="181"/>
      <c r="T47" s="182" t="e">
        <f>AH49</f>
        <v>#DIV/0!</v>
      </c>
      <c r="U47" s="182"/>
      <c r="V47" s="184"/>
      <c r="W47" s="184"/>
      <c r="X47" s="184"/>
      <c r="Y47" s="184"/>
      <c r="Z47" s="184"/>
      <c r="AA47" s="184"/>
      <c r="AB47" s="184"/>
      <c r="AC47" s="185"/>
      <c r="AL47" s="13"/>
      <c r="AM47" s="13"/>
      <c r="AN47"/>
    </row>
    <row r="48" spans="1:40" ht="14.15" customHeight="1">
      <c r="A48" s="143"/>
      <c r="B48" s="145"/>
      <c r="C48" s="145"/>
      <c r="D48" s="145"/>
      <c r="E48" s="145"/>
      <c r="F48" s="145"/>
      <c r="G48" s="145"/>
      <c r="H48" s="147"/>
      <c r="I48" s="147"/>
      <c r="J48" s="147"/>
      <c r="K48" s="125" t="s">
        <v>23</v>
      </c>
      <c r="L48" s="125"/>
      <c r="M48" s="125"/>
      <c r="N48" s="126" t="s">
        <v>24</v>
      </c>
      <c r="O48" s="126"/>
      <c r="P48" s="126"/>
      <c r="Q48" s="127" t="s">
        <v>25</v>
      </c>
      <c r="R48" s="127"/>
      <c r="S48" s="127"/>
      <c r="T48" s="183"/>
      <c r="U48" s="183"/>
      <c r="V48" s="123"/>
      <c r="W48" s="123"/>
      <c r="X48" s="123"/>
      <c r="Y48" s="123"/>
      <c r="Z48" s="123"/>
      <c r="AA48" s="123"/>
      <c r="AB48" s="123"/>
      <c r="AC48" s="124"/>
    </row>
    <row r="49" spans="1:36" ht="23.15">
      <c r="A49" s="143"/>
      <c r="B49" s="145"/>
      <c r="C49" s="145"/>
      <c r="D49" s="145"/>
      <c r="E49" s="145"/>
      <c r="F49" s="145"/>
      <c r="G49" s="145"/>
      <c r="H49" s="147"/>
      <c r="I49" s="147"/>
      <c r="J49" s="147"/>
      <c r="K49" s="129" t="e">
        <f>IF(U7=0, "X", "")</f>
        <v>#DIV/0!</v>
      </c>
      <c r="L49" s="129"/>
      <c r="M49" s="129"/>
      <c r="N49" s="129" t="e">
        <f>IF(U7&lt;=0.1, "X", "")</f>
        <v>#DIV/0!</v>
      </c>
      <c r="O49" s="129"/>
      <c r="P49" s="129"/>
      <c r="Q49" s="129" t="e">
        <f>IF(U7&gt;0.1, "X", "")</f>
        <v>#DIV/0!</v>
      </c>
      <c r="R49" s="129"/>
      <c r="S49" s="129"/>
      <c r="T49" s="183"/>
      <c r="U49" s="183"/>
      <c r="V49" s="123"/>
      <c r="W49" s="123"/>
      <c r="X49" s="123"/>
      <c r="Y49" s="123"/>
      <c r="Z49" s="123"/>
      <c r="AA49" s="123"/>
      <c r="AB49" s="123"/>
      <c r="AC49" s="124"/>
      <c r="AE49" s="6" t="e">
        <f>IF(K49="X", 0, 0)</f>
        <v>#DIV/0!</v>
      </c>
      <c r="AF49" s="6" t="e">
        <f>IF(N49="X", 3, 0)</f>
        <v>#DIV/0!</v>
      </c>
      <c r="AG49" s="6" t="e">
        <f>IF(Q49="X", 6, 0)</f>
        <v>#DIV/0!</v>
      </c>
      <c r="AH49" s="6" t="e">
        <f>AE49+AF49+AG49</f>
        <v>#DIV/0!</v>
      </c>
      <c r="AJ49" s="1" t="e">
        <f>T47</f>
        <v>#DIV/0!</v>
      </c>
    </row>
    <row r="50" spans="1:36" ht="30" customHeight="1">
      <c r="A50" s="143"/>
      <c r="B50" s="145"/>
      <c r="C50" s="145"/>
      <c r="D50" s="145"/>
      <c r="E50" s="145"/>
      <c r="F50" s="145"/>
      <c r="G50" s="145"/>
      <c r="H50" s="177" t="s">
        <v>7</v>
      </c>
      <c r="I50" s="177"/>
      <c r="J50" s="177"/>
      <c r="K50" s="178" t="s">
        <v>4</v>
      </c>
      <c r="L50" s="178"/>
      <c r="M50" s="178"/>
      <c r="N50" s="175" t="s">
        <v>8</v>
      </c>
      <c r="O50" s="175"/>
      <c r="P50" s="175"/>
      <c r="Q50" s="176" t="s">
        <v>9</v>
      </c>
      <c r="R50" s="176"/>
      <c r="S50" s="176"/>
      <c r="T50" s="115" t="e">
        <f>AH52</f>
        <v>#DIV/0!</v>
      </c>
      <c r="U50" s="116"/>
      <c r="V50" s="121"/>
      <c r="W50" s="121"/>
      <c r="X50" s="121"/>
      <c r="Y50" s="121"/>
      <c r="Z50" s="121"/>
      <c r="AA50" s="121"/>
      <c r="AB50" s="121"/>
      <c r="AC50" s="122"/>
    </row>
    <row r="51" spans="1:36" ht="14.15" customHeight="1">
      <c r="A51" s="143"/>
      <c r="B51" s="145"/>
      <c r="C51" s="145"/>
      <c r="D51" s="145"/>
      <c r="E51" s="145"/>
      <c r="F51" s="145"/>
      <c r="G51" s="145"/>
      <c r="H51" s="147"/>
      <c r="I51" s="147"/>
      <c r="J51" s="147"/>
      <c r="K51" s="125" t="s">
        <v>23</v>
      </c>
      <c r="L51" s="125"/>
      <c r="M51" s="125"/>
      <c r="N51" s="126" t="s">
        <v>24</v>
      </c>
      <c r="O51" s="126"/>
      <c r="P51" s="126"/>
      <c r="Q51" s="127" t="s">
        <v>25</v>
      </c>
      <c r="R51" s="127"/>
      <c r="S51" s="127"/>
      <c r="T51" s="117"/>
      <c r="U51" s="118"/>
      <c r="V51" s="123"/>
      <c r="W51" s="123"/>
      <c r="X51" s="123"/>
      <c r="Y51" s="123"/>
      <c r="Z51" s="123"/>
      <c r="AA51" s="123"/>
      <c r="AB51" s="123"/>
      <c r="AC51" s="124"/>
    </row>
    <row r="52" spans="1:36" ht="23.15">
      <c r="A52" s="143"/>
      <c r="B52" s="145"/>
      <c r="C52" s="145"/>
      <c r="D52" s="145"/>
      <c r="E52" s="145"/>
      <c r="F52" s="145"/>
      <c r="G52" s="145"/>
      <c r="H52" s="147"/>
      <c r="I52" s="147"/>
      <c r="J52" s="147"/>
      <c r="K52" s="129" t="e">
        <f>IF(X7=0, "X", "")</f>
        <v>#DIV/0!</v>
      </c>
      <c r="L52" s="129"/>
      <c r="M52" s="129"/>
      <c r="N52" s="129" t="e">
        <f>IF(X7&lt;=0.1, "X", "")</f>
        <v>#DIV/0!</v>
      </c>
      <c r="O52" s="129"/>
      <c r="P52" s="129"/>
      <c r="Q52" s="129" t="e">
        <f>IF(X7&gt;0.1, "X", "")</f>
        <v>#DIV/0!</v>
      </c>
      <c r="R52" s="129"/>
      <c r="S52" s="129"/>
      <c r="T52" s="119"/>
      <c r="U52" s="120"/>
      <c r="V52" s="123"/>
      <c r="W52" s="123"/>
      <c r="X52" s="123"/>
      <c r="Y52" s="123"/>
      <c r="Z52" s="123"/>
      <c r="AA52" s="123"/>
      <c r="AB52" s="123"/>
      <c r="AC52" s="124"/>
      <c r="AE52" s="6" t="e">
        <f>IF(K52="X", 0, 0)</f>
        <v>#DIV/0!</v>
      </c>
      <c r="AF52" s="6" t="e">
        <f>IF(N52="X", 3, 0)</f>
        <v>#DIV/0!</v>
      </c>
      <c r="AG52" s="6" t="e">
        <f>IF(Q52="X", 6, 0)</f>
        <v>#DIV/0!</v>
      </c>
      <c r="AH52" s="6" t="e">
        <f>AE52+AF52+AG52</f>
        <v>#DIV/0!</v>
      </c>
      <c r="AJ52" s="1" t="e">
        <f>T50</f>
        <v>#DIV/0!</v>
      </c>
    </row>
    <row r="53" spans="1:36" ht="51" customHeight="1" thickBot="1">
      <c r="A53" s="133" t="s">
        <v>481</v>
      </c>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5"/>
    </row>
    <row r="54" spans="1:36">
      <c r="A54" s="142">
        <v>5</v>
      </c>
      <c r="B54" s="144" t="s">
        <v>11</v>
      </c>
      <c r="C54" s="144"/>
      <c r="D54" s="144"/>
      <c r="E54" s="144"/>
      <c r="F54" s="144"/>
      <c r="G54" s="144"/>
      <c r="H54" s="146" t="s">
        <v>18</v>
      </c>
      <c r="I54" s="146"/>
      <c r="J54" s="146"/>
      <c r="K54" s="179" t="s">
        <v>4</v>
      </c>
      <c r="L54" s="179"/>
      <c r="M54" s="179"/>
      <c r="N54" s="180" t="s">
        <v>5</v>
      </c>
      <c r="O54" s="180"/>
      <c r="P54" s="180"/>
      <c r="Q54" s="181" t="s">
        <v>6</v>
      </c>
      <c r="R54" s="181"/>
      <c r="S54" s="181"/>
      <c r="T54" s="182" t="e">
        <f>AH56</f>
        <v>#DIV/0!</v>
      </c>
      <c r="U54" s="182"/>
      <c r="V54" s="184"/>
      <c r="W54" s="184"/>
      <c r="X54" s="184"/>
      <c r="Y54" s="184"/>
      <c r="Z54" s="184"/>
      <c r="AA54" s="184"/>
      <c r="AB54" s="184"/>
      <c r="AC54" s="185"/>
    </row>
    <row r="55" spans="1:36">
      <c r="A55" s="143"/>
      <c r="B55" s="145"/>
      <c r="C55" s="145"/>
      <c r="D55" s="145"/>
      <c r="E55" s="145"/>
      <c r="F55" s="145"/>
      <c r="G55" s="145"/>
      <c r="H55" s="147"/>
      <c r="I55" s="147"/>
      <c r="J55" s="147"/>
      <c r="K55" s="125" t="s">
        <v>23</v>
      </c>
      <c r="L55" s="125"/>
      <c r="M55" s="125"/>
      <c r="N55" s="126" t="s">
        <v>24</v>
      </c>
      <c r="O55" s="126"/>
      <c r="P55" s="126"/>
      <c r="Q55" s="127" t="s">
        <v>25</v>
      </c>
      <c r="R55" s="127"/>
      <c r="S55" s="127"/>
      <c r="T55" s="183"/>
      <c r="U55" s="183"/>
      <c r="V55" s="123"/>
      <c r="W55" s="123"/>
      <c r="X55" s="123"/>
      <c r="Y55" s="123"/>
      <c r="Z55" s="123"/>
      <c r="AA55" s="123"/>
      <c r="AB55" s="123"/>
      <c r="AC55" s="124"/>
    </row>
    <row r="56" spans="1:36" ht="23.15">
      <c r="A56" s="143"/>
      <c r="B56" s="145"/>
      <c r="C56" s="145"/>
      <c r="D56" s="145"/>
      <c r="E56" s="145"/>
      <c r="F56" s="145"/>
      <c r="G56" s="145"/>
      <c r="H56" s="147"/>
      <c r="I56" s="147"/>
      <c r="J56" s="147"/>
      <c r="K56" s="129" t="e">
        <f>IF(U8=0, "X", "")</f>
        <v>#DIV/0!</v>
      </c>
      <c r="L56" s="129"/>
      <c r="M56" s="129"/>
      <c r="N56" s="129" t="e">
        <f>IF(U8&lt;=0.1, "X", "")</f>
        <v>#DIV/0!</v>
      </c>
      <c r="O56" s="129"/>
      <c r="P56" s="129"/>
      <c r="Q56" s="129" t="e">
        <f>IF(U8&gt;0.1, "X", "")</f>
        <v>#DIV/0!</v>
      </c>
      <c r="R56" s="129"/>
      <c r="S56" s="129"/>
      <c r="T56" s="183"/>
      <c r="U56" s="183"/>
      <c r="V56" s="123"/>
      <c r="W56" s="123"/>
      <c r="X56" s="123"/>
      <c r="Y56" s="123"/>
      <c r="Z56" s="123"/>
      <c r="AA56" s="123"/>
      <c r="AB56" s="123"/>
      <c r="AC56" s="124"/>
      <c r="AE56" s="6" t="e">
        <f>IF(K56="X", 0, 0)</f>
        <v>#DIV/0!</v>
      </c>
      <c r="AF56" s="6" t="e">
        <f>IF(N56="X", 3, 0)</f>
        <v>#DIV/0!</v>
      </c>
      <c r="AG56" s="6" t="e">
        <f>IF(Q56="X", 6, 0)</f>
        <v>#DIV/0!</v>
      </c>
      <c r="AH56" s="6" t="e">
        <f>AE56+AF56+AG56</f>
        <v>#DIV/0!</v>
      </c>
      <c r="AJ56" s="1" t="e">
        <f>T54</f>
        <v>#DIV/0!</v>
      </c>
    </row>
    <row r="57" spans="1:36">
      <c r="A57" s="143"/>
      <c r="B57" s="145"/>
      <c r="C57" s="145"/>
      <c r="D57" s="145"/>
      <c r="E57" s="145"/>
      <c r="F57" s="145"/>
      <c r="G57" s="145"/>
      <c r="H57" s="177" t="s">
        <v>7</v>
      </c>
      <c r="I57" s="177"/>
      <c r="J57" s="177"/>
      <c r="K57" s="178" t="s">
        <v>4</v>
      </c>
      <c r="L57" s="178"/>
      <c r="M57" s="178"/>
      <c r="N57" s="175" t="s">
        <v>8</v>
      </c>
      <c r="O57" s="175"/>
      <c r="P57" s="175"/>
      <c r="Q57" s="176" t="s">
        <v>9</v>
      </c>
      <c r="R57" s="176"/>
      <c r="S57" s="176"/>
      <c r="T57" s="115" t="e">
        <f>AH59</f>
        <v>#DIV/0!</v>
      </c>
      <c r="U57" s="116"/>
      <c r="V57" s="121"/>
      <c r="W57" s="121"/>
      <c r="X57" s="121"/>
      <c r="Y57" s="121"/>
      <c r="Z57" s="121"/>
      <c r="AA57" s="121"/>
      <c r="AB57" s="121"/>
      <c r="AC57" s="122"/>
    </row>
    <row r="58" spans="1:36">
      <c r="A58" s="143"/>
      <c r="B58" s="145"/>
      <c r="C58" s="145"/>
      <c r="D58" s="145"/>
      <c r="E58" s="145"/>
      <c r="F58" s="145"/>
      <c r="G58" s="145"/>
      <c r="H58" s="147"/>
      <c r="I58" s="147"/>
      <c r="J58" s="147"/>
      <c r="K58" s="125" t="s">
        <v>23</v>
      </c>
      <c r="L58" s="125"/>
      <c r="M58" s="125"/>
      <c r="N58" s="126" t="s">
        <v>24</v>
      </c>
      <c r="O58" s="126"/>
      <c r="P58" s="126"/>
      <c r="Q58" s="127" t="s">
        <v>25</v>
      </c>
      <c r="R58" s="127"/>
      <c r="S58" s="127"/>
      <c r="T58" s="117"/>
      <c r="U58" s="118"/>
      <c r="V58" s="123"/>
      <c r="W58" s="123"/>
      <c r="X58" s="123"/>
      <c r="Y58" s="123"/>
      <c r="Z58" s="123"/>
      <c r="AA58" s="123"/>
      <c r="AB58" s="123"/>
      <c r="AC58" s="124"/>
    </row>
    <row r="59" spans="1:36" ht="23.15">
      <c r="A59" s="143"/>
      <c r="B59" s="145"/>
      <c r="C59" s="145"/>
      <c r="D59" s="145"/>
      <c r="E59" s="145"/>
      <c r="F59" s="145"/>
      <c r="G59" s="145"/>
      <c r="H59" s="147"/>
      <c r="I59" s="147"/>
      <c r="J59" s="147"/>
      <c r="K59" s="129" t="e">
        <f>IF(X8=0, "X", "")</f>
        <v>#DIV/0!</v>
      </c>
      <c r="L59" s="129"/>
      <c r="M59" s="129"/>
      <c r="N59" s="129" t="e">
        <f>IF(X8&lt;=0.1, "X", "")</f>
        <v>#DIV/0!</v>
      </c>
      <c r="O59" s="129"/>
      <c r="P59" s="129"/>
      <c r="Q59" s="129" t="e">
        <f>IF(X8&gt;0.1, "X", "")</f>
        <v>#DIV/0!</v>
      </c>
      <c r="R59" s="129"/>
      <c r="S59" s="129"/>
      <c r="T59" s="119"/>
      <c r="U59" s="120"/>
      <c r="V59" s="123"/>
      <c r="W59" s="123"/>
      <c r="X59" s="123"/>
      <c r="Y59" s="123"/>
      <c r="Z59" s="123"/>
      <c r="AA59" s="123"/>
      <c r="AB59" s="123"/>
      <c r="AC59" s="124"/>
      <c r="AE59" s="6" t="e">
        <f>IF(K59="X", 0, 0)</f>
        <v>#DIV/0!</v>
      </c>
      <c r="AF59" s="6" t="e">
        <f>IF(N59="X", 3, 0)</f>
        <v>#DIV/0!</v>
      </c>
      <c r="AG59" s="6" t="e">
        <f>IF(Q59="X", 6, 0)</f>
        <v>#DIV/0!</v>
      </c>
      <c r="AH59" s="6" t="e">
        <f>AE59+AF59+AG59</f>
        <v>#DIV/0!</v>
      </c>
      <c r="AJ59" s="1" t="e">
        <f>T57</f>
        <v>#DIV/0!</v>
      </c>
    </row>
    <row r="60" spans="1:36" ht="21" customHeight="1" thickBot="1">
      <c r="A60" s="133" t="s">
        <v>12</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5"/>
    </row>
    <row r="61" spans="1:36">
      <c r="A61" s="142">
        <v>6</v>
      </c>
      <c r="B61" s="144" t="s">
        <v>473</v>
      </c>
      <c r="C61" s="144"/>
      <c r="D61" s="144"/>
      <c r="E61" s="144"/>
      <c r="F61" s="144"/>
      <c r="G61" s="144"/>
      <c r="H61" s="146" t="s">
        <v>18</v>
      </c>
      <c r="I61" s="146"/>
      <c r="J61" s="146"/>
      <c r="K61" s="179" t="s">
        <v>4</v>
      </c>
      <c r="L61" s="179"/>
      <c r="M61" s="179"/>
      <c r="N61" s="180" t="s">
        <v>5</v>
      </c>
      <c r="O61" s="180"/>
      <c r="P61" s="180"/>
      <c r="Q61" s="181" t="s">
        <v>6</v>
      </c>
      <c r="R61" s="181"/>
      <c r="S61" s="181"/>
      <c r="T61" s="182" t="e">
        <f>AH63</f>
        <v>#DIV/0!</v>
      </c>
      <c r="U61" s="182"/>
      <c r="V61" s="184"/>
      <c r="W61" s="184"/>
      <c r="X61" s="184"/>
      <c r="Y61" s="184"/>
      <c r="Z61" s="184"/>
      <c r="AA61" s="184"/>
      <c r="AB61" s="184"/>
      <c r="AC61" s="185"/>
    </row>
    <row r="62" spans="1:36">
      <c r="A62" s="143"/>
      <c r="B62" s="145"/>
      <c r="C62" s="145"/>
      <c r="D62" s="145"/>
      <c r="E62" s="145"/>
      <c r="F62" s="145"/>
      <c r="G62" s="145"/>
      <c r="H62" s="147"/>
      <c r="I62" s="147"/>
      <c r="J62" s="147"/>
      <c r="K62" s="125" t="s">
        <v>23</v>
      </c>
      <c r="L62" s="125"/>
      <c r="M62" s="125"/>
      <c r="N62" s="126" t="s">
        <v>24</v>
      </c>
      <c r="O62" s="126"/>
      <c r="P62" s="126"/>
      <c r="Q62" s="127" t="s">
        <v>25</v>
      </c>
      <c r="R62" s="127"/>
      <c r="S62" s="127"/>
      <c r="T62" s="183"/>
      <c r="U62" s="183"/>
      <c r="V62" s="123"/>
      <c r="W62" s="123"/>
      <c r="X62" s="123"/>
      <c r="Y62" s="123"/>
      <c r="Z62" s="123"/>
      <c r="AA62" s="123"/>
      <c r="AB62" s="123"/>
      <c r="AC62" s="124"/>
    </row>
    <row r="63" spans="1:36" ht="23.15">
      <c r="A63" s="143"/>
      <c r="B63" s="145"/>
      <c r="C63" s="145"/>
      <c r="D63" s="145"/>
      <c r="E63" s="145"/>
      <c r="F63" s="145"/>
      <c r="G63" s="145"/>
      <c r="H63" s="147"/>
      <c r="I63" s="147"/>
      <c r="J63" s="147"/>
      <c r="K63" s="129" t="e">
        <f>IF(U9=0, "X", "")</f>
        <v>#DIV/0!</v>
      </c>
      <c r="L63" s="129"/>
      <c r="M63" s="129"/>
      <c r="N63" s="129" t="e">
        <f>IF(U9&lt;=0.1, "X", "")</f>
        <v>#DIV/0!</v>
      </c>
      <c r="O63" s="129"/>
      <c r="P63" s="129"/>
      <c r="Q63" s="129" t="e">
        <f>IF(U9&gt;0.1, "X", "")</f>
        <v>#DIV/0!</v>
      </c>
      <c r="R63" s="129"/>
      <c r="S63" s="129"/>
      <c r="T63" s="183"/>
      <c r="U63" s="183"/>
      <c r="V63" s="123"/>
      <c r="W63" s="123"/>
      <c r="X63" s="123"/>
      <c r="Y63" s="123"/>
      <c r="Z63" s="123"/>
      <c r="AA63" s="123"/>
      <c r="AB63" s="123"/>
      <c r="AC63" s="124"/>
      <c r="AE63" s="6" t="e">
        <f>IF(K63="X", 0, 0)</f>
        <v>#DIV/0!</v>
      </c>
      <c r="AF63" s="6" t="e">
        <f>IF(N63="X", 3, 0)</f>
        <v>#DIV/0!</v>
      </c>
      <c r="AG63" s="6" t="e">
        <f>IF(Q63="X", 6, 0)</f>
        <v>#DIV/0!</v>
      </c>
      <c r="AH63" s="6" t="e">
        <f>AE63+AF63+AG63</f>
        <v>#DIV/0!</v>
      </c>
      <c r="AJ63" s="1" t="e">
        <f>T61</f>
        <v>#DIV/0!</v>
      </c>
    </row>
    <row r="64" spans="1:36">
      <c r="A64" s="143"/>
      <c r="B64" s="145"/>
      <c r="C64" s="145"/>
      <c r="D64" s="145"/>
      <c r="E64" s="145"/>
      <c r="F64" s="145"/>
      <c r="G64" s="145"/>
      <c r="H64" s="177" t="s">
        <v>7</v>
      </c>
      <c r="I64" s="177"/>
      <c r="J64" s="177"/>
      <c r="K64" s="178" t="s">
        <v>4</v>
      </c>
      <c r="L64" s="178"/>
      <c r="M64" s="178"/>
      <c r="N64" s="175" t="s">
        <v>8</v>
      </c>
      <c r="O64" s="175"/>
      <c r="P64" s="175"/>
      <c r="Q64" s="176" t="s">
        <v>9</v>
      </c>
      <c r="R64" s="176"/>
      <c r="S64" s="176"/>
      <c r="T64" s="115" t="e">
        <f>AH66</f>
        <v>#DIV/0!</v>
      </c>
      <c r="U64" s="116"/>
      <c r="V64" s="121"/>
      <c r="W64" s="121"/>
      <c r="X64" s="121"/>
      <c r="Y64" s="121"/>
      <c r="Z64" s="121"/>
      <c r="AA64" s="121"/>
      <c r="AB64" s="121"/>
      <c r="AC64" s="122"/>
    </row>
    <row r="65" spans="1:36">
      <c r="A65" s="143"/>
      <c r="B65" s="145"/>
      <c r="C65" s="145"/>
      <c r="D65" s="145"/>
      <c r="E65" s="145"/>
      <c r="F65" s="145"/>
      <c r="G65" s="145"/>
      <c r="H65" s="147"/>
      <c r="I65" s="147"/>
      <c r="J65" s="147"/>
      <c r="K65" s="125" t="s">
        <v>23</v>
      </c>
      <c r="L65" s="125"/>
      <c r="M65" s="125"/>
      <c r="N65" s="126" t="s">
        <v>24</v>
      </c>
      <c r="O65" s="126"/>
      <c r="P65" s="126"/>
      <c r="Q65" s="127" t="s">
        <v>25</v>
      </c>
      <c r="R65" s="127"/>
      <c r="S65" s="127"/>
      <c r="T65" s="117"/>
      <c r="U65" s="118"/>
      <c r="V65" s="123"/>
      <c r="W65" s="123"/>
      <c r="X65" s="123"/>
      <c r="Y65" s="123"/>
      <c r="Z65" s="123"/>
      <c r="AA65" s="123"/>
      <c r="AB65" s="123"/>
      <c r="AC65" s="124"/>
    </row>
    <row r="66" spans="1:36" ht="23.15">
      <c r="A66" s="143"/>
      <c r="B66" s="145"/>
      <c r="C66" s="145"/>
      <c r="D66" s="145"/>
      <c r="E66" s="145"/>
      <c r="F66" s="145"/>
      <c r="G66" s="145"/>
      <c r="H66" s="147"/>
      <c r="I66" s="147"/>
      <c r="J66" s="147"/>
      <c r="K66" s="129" t="e">
        <f>IF(X9=0, "X", "")</f>
        <v>#DIV/0!</v>
      </c>
      <c r="L66" s="129"/>
      <c r="M66" s="129"/>
      <c r="N66" s="129" t="e">
        <f>IF(X9&lt;=0.1, "X", "")</f>
        <v>#DIV/0!</v>
      </c>
      <c r="O66" s="129"/>
      <c r="P66" s="129"/>
      <c r="Q66" s="129" t="e">
        <f>IF(X9&gt;0.1, "X", "")</f>
        <v>#DIV/0!</v>
      </c>
      <c r="R66" s="129"/>
      <c r="S66" s="129"/>
      <c r="T66" s="119"/>
      <c r="U66" s="120"/>
      <c r="V66" s="123"/>
      <c r="W66" s="123"/>
      <c r="X66" s="123"/>
      <c r="Y66" s="123"/>
      <c r="Z66" s="123"/>
      <c r="AA66" s="123"/>
      <c r="AB66" s="123"/>
      <c r="AC66" s="124"/>
      <c r="AE66" s="6" t="e">
        <f>IF(K66="X", 0, 0)</f>
        <v>#DIV/0!</v>
      </c>
      <c r="AF66" s="6" t="e">
        <f>IF(N66="X", 3, 0)</f>
        <v>#DIV/0!</v>
      </c>
      <c r="AG66" s="6" t="e">
        <f>IF(Q66="X", 6, 0)</f>
        <v>#DIV/0!</v>
      </c>
      <c r="AH66" s="6" t="e">
        <f>AE66+AF66+AG66</f>
        <v>#DIV/0!</v>
      </c>
      <c r="AJ66" s="1" t="e">
        <f>T64</f>
        <v>#DIV/0!</v>
      </c>
    </row>
    <row r="67" spans="1:36" ht="19" customHeight="1" thickBot="1">
      <c r="A67" s="133" t="s">
        <v>12</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5"/>
    </row>
    <row r="68" spans="1:36" ht="14.15" customHeight="1">
      <c r="A68" s="142">
        <v>7</v>
      </c>
      <c r="B68" s="144" t="s">
        <v>13</v>
      </c>
      <c r="C68" s="144"/>
      <c r="D68" s="144"/>
      <c r="E68" s="144"/>
      <c r="F68" s="144"/>
      <c r="G68" s="144"/>
      <c r="H68" s="146" t="s">
        <v>18</v>
      </c>
      <c r="I68" s="146"/>
      <c r="J68" s="146"/>
      <c r="K68" s="179" t="s">
        <v>14</v>
      </c>
      <c r="L68" s="179"/>
      <c r="M68" s="179"/>
      <c r="N68" s="180" t="s">
        <v>15</v>
      </c>
      <c r="O68" s="180"/>
      <c r="P68" s="180"/>
      <c r="Q68" s="181" t="s">
        <v>16</v>
      </c>
      <c r="R68" s="181"/>
      <c r="S68" s="181"/>
      <c r="T68" s="182" t="e">
        <f>AH70</f>
        <v>#DIV/0!</v>
      </c>
      <c r="U68" s="182"/>
      <c r="V68" s="184"/>
      <c r="W68" s="184"/>
      <c r="X68" s="184"/>
      <c r="Y68" s="184"/>
      <c r="Z68" s="184"/>
      <c r="AA68" s="184"/>
      <c r="AB68" s="184"/>
      <c r="AC68" s="185"/>
    </row>
    <row r="69" spans="1:36">
      <c r="A69" s="143"/>
      <c r="B69" s="145"/>
      <c r="C69" s="145"/>
      <c r="D69" s="145"/>
      <c r="E69" s="145"/>
      <c r="F69" s="145"/>
      <c r="G69" s="145"/>
      <c r="H69" s="147"/>
      <c r="I69" s="147"/>
      <c r="J69" s="147"/>
      <c r="K69" s="125" t="s">
        <v>23</v>
      </c>
      <c r="L69" s="125"/>
      <c r="M69" s="125"/>
      <c r="N69" s="126" t="s">
        <v>24</v>
      </c>
      <c r="O69" s="126"/>
      <c r="P69" s="126"/>
      <c r="Q69" s="127" t="s">
        <v>25</v>
      </c>
      <c r="R69" s="127"/>
      <c r="S69" s="127"/>
      <c r="T69" s="183"/>
      <c r="U69" s="183"/>
      <c r="V69" s="123"/>
      <c r="W69" s="123"/>
      <c r="X69" s="123"/>
      <c r="Y69" s="123"/>
      <c r="Z69" s="123"/>
      <c r="AA69" s="123"/>
      <c r="AB69" s="123"/>
      <c r="AC69" s="124"/>
    </row>
    <row r="70" spans="1:36" ht="23.15">
      <c r="A70" s="143"/>
      <c r="B70" s="145"/>
      <c r="C70" s="145"/>
      <c r="D70" s="145"/>
      <c r="E70" s="145"/>
      <c r="F70" s="145"/>
      <c r="G70" s="145"/>
      <c r="H70" s="147"/>
      <c r="I70" s="147"/>
      <c r="J70" s="147"/>
      <c r="K70" s="128" t="e">
        <f>IF(OR(Q12 &lt; M12, Q12 &lt;= 0), "X", "")</f>
        <v>#DIV/0!</v>
      </c>
      <c r="L70" s="128"/>
      <c r="M70" s="128"/>
      <c r="N70" s="129" t="e">
        <f>IF(Q12=M12, "X", "")</f>
        <v>#DIV/0!</v>
      </c>
      <c r="O70" s="129"/>
      <c r="P70" s="129"/>
      <c r="Q70" s="129" t="e">
        <f>IF(Q12&gt;M12, "X", "")</f>
        <v>#DIV/0!</v>
      </c>
      <c r="R70" s="129"/>
      <c r="S70" s="129"/>
      <c r="T70" s="183"/>
      <c r="U70" s="183"/>
      <c r="V70" s="123"/>
      <c r="W70" s="123"/>
      <c r="X70" s="123"/>
      <c r="Y70" s="123"/>
      <c r="Z70" s="123"/>
      <c r="AA70" s="123"/>
      <c r="AB70" s="123"/>
      <c r="AC70" s="124"/>
      <c r="AE70" s="6" t="e">
        <f>IF(K70="X", 0, 0)</f>
        <v>#DIV/0!</v>
      </c>
      <c r="AF70" s="6" t="e">
        <f>IF(N70="X", 3, 0)</f>
        <v>#DIV/0!</v>
      </c>
      <c r="AG70" s="6" t="e">
        <f>IF(Q70="X", 6, 0)</f>
        <v>#DIV/0!</v>
      </c>
      <c r="AH70" s="6" t="e">
        <f>AE70+AF70+AG70</f>
        <v>#DIV/0!</v>
      </c>
      <c r="AJ70" s="1" t="e">
        <f>T68</f>
        <v>#DIV/0!</v>
      </c>
    </row>
    <row r="71" spans="1:36">
      <c r="A71" s="143"/>
      <c r="B71" s="145"/>
      <c r="C71" s="145"/>
      <c r="D71" s="145"/>
      <c r="E71" s="145"/>
      <c r="F71" s="145"/>
      <c r="G71" s="145"/>
      <c r="H71" s="177" t="s">
        <v>7</v>
      </c>
      <c r="I71" s="177"/>
      <c r="J71" s="177"/>
      <c r="K71" s="178" t="s">
        <v>14</v>
      </c>
      <c r="L71" s="178"/>
      <c r="M71" s="178"/>
      <c r="N71" s="175" t="s">
        <v>15</v>
      </c>
      <c r="O71" s="175"/>
      <c r="P71" s="175"/>
      <c r="Q71" s="176" t="s">
        <v>16</v>
      </c>
      <c r="R71" s="176"/>
      <c r="S71" s="176"/>
      <c r="T71" s="115" t="e">
        <f>AH73</f>
        <v>#DIV/0!</v>
      </c>
      <c r="U71" s="116"/>
      <c r="V71" s="121"/>
      <c r="W71" s="121"/>
      <c r="X71" s="121"/>
      <c r="Y71" s="121"/>
      <c r="Z71" s="121"/>
      <c r="AA71" s="121"/>
      <c r="AB71" s="121"/>
      <c r="AC71" s="122"/>
    </row>
    <row r="72" spans="1:36">
      <c r="A72" s="143"/>
      <c r="B72" s="145"/>
      <c r="C72" s="145"/>
      <c r="D72" s="145"/>
      <c r="E72" s="145"/>
      <c r="F72" s="145"/>
      <c r="G72" s="145"/>
      <c r="H72" s="147"/>
      <c r="I72" s="147"/>
      <c r="J72" s="147"/>
      <c r="K72" s="125" t="s">
        <v>23</v>
      </c>
      <c r="L72" s="125"/>
      <c r="M72" s="125"/>
      <c r="N72" s="126" t="s">
        <v>24</v>
      </c>
      <c r="O72" s="126"/>
      <c r="P72" s="126"/>
      <c r="Q72" s="127" t="s">
        <v>25</v>
      </c>
      <c r="R72" s="127"/>
      <c r="S72" s="127"/>
      <c r="T72" s="117"/>
      <c r="U72" s="118"/>
      <c r="V72" s="123"/>
      <c r="W72" s="123"/>
      <c r="X72" s="123"/>
      <c r="Y72" s="123"/>
      <c r="Z72" s="123"/>
      <c r="AA72" s="123"/>
      <c r="AB72" s="123"/>
      <c r="AC72" s="124"/>
    </row>
    <row r="73" spans="1:36" ht="23.15">
      <c r="A73" s="143"/>
      <c r="B73" s="145"/>
      <c r="C73" s="145"/>
      <c r="D73" s="145"/>
      <c r="E73" s="145"/>
      <c r="F73" s="145"/>
      <c r="G73" s="145"/>
      <c r="H73" s="147"/>
      <c r="I73" s="147"/>
      <c r="J73" s="147"/>
      <c r="K73" s="128" t="e">
        <f>IF(OR(Q13 &lt; M13, Q13 &lt;= 0), "X", "")</f>
        <v>#DIV/0!</v>
      </c>
      <c r="L73" s="128"/>
      <c r="M73" s="128"/>
      <c r="N73" s="129" t="e">
        <f>IF(Q13=M13, "X", "")</f>
        <v>#DIV/0!</v>
      </c>
      <c r="O73" s="129"/>
      <c r="P73" s="129"/>
      <c r="Q73" s="129" t="e">
        <f>IF(Q13&gt;M13, "X", "")</f>
        <v>#DIV/0!</v>
      </c>
      <c r="R73" s="129"/>
      <c r="S73" s="129"/>
      <c r="T73" s="119"/>
      <c r="U73" s="120"/>
      <c r="V73" s="123"/>
      <c r="W73" s="123"/>
      <c r="X73" s="123"/>
      <c r="Y73" s="123"/>
      <c r="Z73" s="123"/>
      <c r="AA73" s="123"/>
      <c r="AB73" s="123"/>
      <c r="AC73" s="124"/>
      <c r="AE73" s="6" t="e">
        <f>IF(K73="X", 0, 0)</f>
        <v>#DIV/0!</v>
      </c>
      <c r="AF73" s="6" t="e">
        <f>IF(N73="X", 3, 0)</f>
        <v>#DIV/0!</v>
      </c>
      <c r="AG73" s="6" t="e">
        <f>IF(Q73="X", 6, 0)</f>
        <v>#DIV/0!</v>
      </c>
      <c r="AH73" s="6" t="e">
        <f>AE73+AF73+AG73</f>
        <v>#DIV/0!</v>
      </c>
      <c r="AJ73" s="1" t="e">
        <f>T71</f>
        <v>#DIV/0!</v>
      </c>
    </row>
    <row r="74" spans="1:36" ht="25" customHeight="1" thickBot="1">
      <c r="A74" s="133" t="s">
        <v>435</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5"/>
    </row>
    <row r="76" spans="1:36" ht="16" customHeight="1">
      <c r="A76" s="136" t="s">
        <v>29</v>
      </c>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row>
    <row r="77" spans="1:36" ht="15" customHeight="1">
      <c r="A77" s="136" t="s">
        <v>30</v>
      </c>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row>
    <row r="78" spans="1:36" ht="29.15" customHeight="1" thickBot="1">
      <c r="A78" s="136" t="s">
        <v>31</v>
      </c>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row>
    <row r="79" spans="1:36" ht="14.15" customHeight="1">
      <c r="A79" s="142">
        <v>8</v>
      </c>
      <c r="B79" s="144" t="s">
        <v>482</v>
      </c>
      <c r="C79" s="144"/>
      <c r="D79" s="144"/>
      <c r="E79" s="144"/>
      <c r="F79" s="144"/>
      <c r="G79" s="144"/>
      <c r="H79" s="146" t="s">
        <v>33</v>
      </c>
      <c r="I79" s="146"/>
      <c r="J79" s="146"/>
      <c r="K79" s="179" t="s">
        <v>14</v>
      </c>
      <c r="L79" s="179"/>
      <c r="M79" s="179"/>
      <c r="N79" s="180" t="s">
        <v>15</v>
      </c>
      <c r="O79" s="180"/>
      <c r="P79" s="180"/>
      <c r="Q79" s="181" t="s">
        <v>16</v>
      </c>
      <c r="R79" s="181"/>
      <c r="S79" s="181"/>
      <c r="T79" s="182" t="e">
        <f>AH81</f>
        <v>#DIV/0!</v>
      </c>
      <c r="U79" s="182"/>
      <c r="V79" s="184"/>
      <c r="W79" s="184"/>
      <c r="X79" s="184"/>
      <c r="Y79" s="184"/>
      <c r="Z79" s="184"/>
      <c r="AA79" s="184"/>
      <c r="AB79" s="184"/>
      <c r="AC79" s="185"/>
    </row>
    <row r="80" spans="1:36">
      <c r="A80" s="143"/>
      <c r="B80" s="145"/>
      <c r="C80" s="145"/>
      <c r="D80" s="145"/>
      <c r="E80" s="145"/>
      <c r="F80" s="145"/>
      <c r="G80" s="145"/>
      <c r="H80" s="147"/>
      <c r="I80" s="147"/>
      <c r="J80" s="147"/>
      <c r="K80" s="125" t="s">
        <v>23</v>
      </c>
      <c r="L80" s="125"/>
      <c r="M80" s="125"/>
      <c r="N80" s="126" t="s">
        <v>24</v>
      </c>
      <c r="O80" s="126"/>
      <c r="P80" s="126"/>
      <c r="Q80" s="127" t="s">
        <v>25</v>
      </c>
      <c r="R80" s="127"/>
      <c r="S80" s="127"/>
      <c r="T80" s="183"/>
      <c r="U80" s="183"/>
      <c r="V80" s="123"/>
      <c r="W80" s="123"/>
      <c r="X80" s="123"/>
      <c r="Y80" s="123"/>
      <c r="Z80" s="123"/>
      <c r="AA80" s="123"/>
      <c r="AB80" s="123"/>
      <c r="AC80" s="124"/>
    </row>
    <row r="81" spans="1:36" ht="23.15">
      <c r="A81" s="143"/>
      <c r="B81" s="145"/>
      <c r="C81" s="145"/>
      <c r="D81" s="145"/>
      <c r="E81" s="145"/>
      <c r="F81" s="145"/>
      <c r="G81" s="145"/>
      <c r="H81" s="147"/>
      <c r="I81" s="147"/>
      <c r="J81" s="147"/>
      <c r="K81" s="128" t="e">
        <f>IF(OR(Q14 &lt; M14, Q14 &lt;= 0), "X", "")</f>
        <v>#DIV/0!</v>
      </c>
      <c r="L81" s="128"/>
      <c r="M81" s="128"/>
      <c r="N81" s="129" t="e">
        <f>IF(Q14=M14, "X", "")</f>
        <v>#DIV/0!</v>
      </c>
      <c r="O81" s="129"/>
      <c r="P81" s="129"/>
      <c r="Q81" s="129" t="e">
        <f>IF(Q14&gt;M14, "X", "")</f>
        <v>#DIV/0!</v>
      </c>
      <c r="R81" s="129"/>
      <c r="S81" s="129"/>
      <c r="T81" s="183"/>
      <c r="U81" s="183"/>
      <c r="V81" s="123"/>
      <c r="W81" s="123"/>
      <c r="X81" s="123"/>
      <c r="Y81" s="123"/>
      <c r="Z81" s="123"/>
      <c r="AA81" s="123"/>
      <c r="AB81" s="123"/>
      <c r="AC81" s="124"/>
      <c r="AE81" s="6" t="e">
        <f>IF(K81="X", 0, 0)</f>
        <v>#DIV/0!</v>
      </c>
      <c r="AF81" s="6" t="e">
        <f>IF(N81="X", 3, 0)</f>
        <v>#DIV/0!</v>
      </c>
      <c r="AG81" s="6" t="e">
        <f>IF(Q81="X", 6, 0)</f>
        <v>#DIV/0!</v>
      </c>
      <c r="AH81" s="6" t="e">
        <f>AE81+AF81+AG81</f>
        <v>#DIV/0!</v>
      </c>
      <c r="AJ81" s="1" t="e">
        <f>T79</f>
        <v>#DIV/0!</v>
      </c>
    </row>
    <row r="82" spans="1:36" ht="75" customHeight="1" thickBot="1">
      <c r="A82" s="133" t="s">
        <v>483</v>
      </c>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5"/>
    </row>
    <row r="83" spans="1:36">
      <c r="A83" s="142">
        <v>9</v>
      </c>
      <c r="B83" s="144" t="s">
        <v>484</v>
      </c>
      <c r="C83" s="144"/>
      <c r="D83" s="144"/>
      <c r="E83" s="144"/>
      <c r="F83" s="144"/>
      <c r="G83" s="144"/>
      <c r="H83" s="146" t="s">
        <v>18</v>
      </c>
      <c r="I83" s="146"/>
      <c r="J83" s="146"/>
      <c r="K83" s="178" t="s">
        <v>14</v>
      </c>
      <c r="L83" s="178"/>
      <c r="M83" s="178"/>
      <c r="N83" s="175" t="s">
        <v>15</v>
      </c>
      <c r="O83" s="175"/>
      <c r="P83" s="175"/>
      <c r="Q83" s="176" t="s">
        <v>16</v>
      </c>
      <c r="R83" s="176"/>
      <c r="S83" s="176"/>
      <c r="T83" s="182" t="e">
        <f>AH85</f>
        <v>#DIV/0!</v>
      </c>
      <c r="U83" s="182"/>
      <c r="V83" s="184"/>
      <c r="W83" s="184"/>
      <c r="X83" s="184"/>
      <c r="Y83" s="184"/>
      <c r="Z83" s="184"/>
      <c r="AA83" s="184"/>
      <c r="AB83" s="184"/>
      <c r="AC83" s="185"/>
    </row>
    <row r="84" spans="1:36">
      <c r="A84" s="143"/>
      <c r="B84" s="145"/>
      <c r="C84" s="145"/>
      <c r="D84" s="145"/>
      <c r="E84" s="145"/>
      <c r="F84" s="145"/>
      <c r="G84" s="145"/>
      <c r="H84" s="147"/>
      <c r="I84" s="147"/>
      <c r="J84" s="147"/>
      <c r="K84" s="125" t="s">
        <v>23</v>
      </c>
      <c r="L84" s="125"/>
      <c r="M84" s="125"/>
      <c r="N84" s="126" t="s">
        <v>24</v>
      </c>
      <c r="O84" s="126"/>
      <c r="P84" s="126"/>
      <c r="Q84" s="127" t="s">
        <v>25</v>
      </c>
      <c r="R84" s="127"/>
      <c r="S84" s="127"/>
      <c r="T84" s="183"/>
      <c r="U84" s="183"/>
      <c r="V84" s="123"/>
      <c r="W84" s="123"/>
      <c r="X84" s="123"/>
      <c r="Y84" s="123"/>
      <c r="Z84" s="123"/>
      <c r="AA84" s="123"/>
      <c r="AB84" s="123"/>
      <c r="AC84" s="124"/>
    </row>
    <row r="85" spans="1:36" ht="23.15">
      <c r="A85" s="143"/>
      <c r="B85" s="145"/>
      <c r="C85" s="145"/>
      <c r="D85" s="145"/>
      <c r="E85" s="145"/>
      <c r="F85" s="145"/>
      <c r="G85" s="145"/>
      <c r="H85" s="147"/>
      <c r="I85" s="147"/>
      <c r="J85" s="147"/>
      <c r="K85" s="128" t="e">
        <f>IF(OR(Q15 &lt; M15, Q15 &lt;= 0), "X", "")</f>
        <v>#DIV/0!</v>
      </c>
      <c r="L85" s="128"/>
      <c r="M85" s="128"/>
      <c r="N85" s="129" t="e">
        <f>IF(Q15=M15, "X", "")</f>
        <v>#DIV/0!</v>
      </c>
      <c r="O85" s="129"/>
      <c r="P85" s="129"/>
      <c r="Q85" s="129" t="e">
        <f>IF(Q15&gt;M15, "X", "")</f>
        <v>#DIV/0!</v>
      </c>
      <c r="R85" s="129"/>
      <c r="S85" s="129"/>
      <c r="T85" s="183"/>
      <c r="U85" s="183"/>
      <c r="V85" s="123"/>
      <c r="W85" s="123"/>
      <c r="X85" s="123"/>
      <c r="Y85" s="123"/>
      <c r="Z85" s="123"/>
      <c r="AA85" s="123"/>
      <c r="AB85" s="123"/>
      <c r="AC85" s="124"/>
      <c r="AE85" s="6" t="e">
        <f>IF(K85="X", 0, 0)</f>
        <v>#DIV/0!</v>
      </c>
      <c r="AF85" s="6" t="e">
        <f>IF(N85="X", 3, 0)</f>
        <v>#DIV/0!</v>
      </c>
      <c r="AG85" s="6" t="e">
        <f>IF(Q85="X", 6, 0)</f>
        <v>#DIV/0!</v>
      </c>
      <c r="AH85" s="6" t="e">
        <f>AE85+AF85+AG85</f>
        <v>#DIV/0!</v>
      </c>
      <c r="AJ85" s="1" t="e">
        <f>T83</f>
        <v>#DIV/0!</v>
      </c>
    </row>
    <row r="86" spans="1:36">
      <c r="A86" s="143"/>
      <c r="B86" s="145"/>
      <c r="C86" s="145"/>
      <c r="D86" s="145"/>
      <c r="E86" s="145"/>
      <c r="F86" s="145"/>
      <c r="G86" s="145"/>
      <c r="H86" s="177" t="s">
        <v>7</v>
      </c>
      <c r="I86" s="177"/>
      <c r="J86" s="177"/>
      <c r="K86" s="178" t="s">
        <v>14</v>
      </c>
      <c r="L86" s="178"/>
      <c r="M86" s="178"/>
      <c r="N86" s="175" t="s">
        <v>15</v>
      </c>
      <c r="O86" s="175"/>
      <c r="P86" s="175"/>
      <c r="Q86" s="176" t="s">
        <v>16</v>
      </c>
      <c r="R86" s="176"/>
      <c r="S86" s="176"/>
      <c r="T86" s="115" t="e">
        <f>AH88</f>
        <v>#DIV/0!</v>
      </c>
      <c r="U86" s="116"/>
      <c r="V86" s="121"/>
      <c r="W86" s="121"/>
      <c r="X86" s="121"/>
      <c r="Y86" s="121"/>
      <c r="Z86" s="121"/>
      <c r="AA86" s="121"/>
      <c r="AB86" s="121"/>
      <c r="AC86" s="122"/>
    </row>
    <row r="87" spans="1:36">
      <c r="A87" s="143"/>
      <c r="B87" s="145"/>
      <c r="C87" s="145"/>
      <c r="D87" s="145"/>
      <c r="E87" s="145"/>
      <c r="F87" s="145"/>
      <c r="G87" s="145"/>
      <c r="H87" s="147"/>
      <c r="I87" s="147"/>
      <c r="J87" s="147"/>
      <c r="K87" s="125" t="s">
        <v>23</v>
      </c>
      <c r="L87" s="125"/>
      <c r="M87" s="125"/>
      <c r="N87" s="126" t="s">
        <v>24</v>
      </c>
      <c r="O87" s="126"/>
      <c r="P87" s="126"/>
      <c r="Q87" s="127" t="s">
        <v>25</v>
      </c>
      <c r="R87" s="127"/>
      <c r="S87" s="127"/>
      <c r="T87" s="117"/>
      <c r="U87" s="118"/>
      <c r="V87" s="123"/>
      <c r="W87" s="123"/>
      <c r="X87" s="123"/>
      <c r="Y87" s="123"/>
      <c r="Z87" s="123"/>
      <c r="AA87" s="123"/>
      <c r="AB87" s="123"/>
      <c r="AC87" s="124"/>
    </row>
    <row r="88" spans="1:36" ht="23.15">
      <c r="A88" s="143"/>
      <c r="B88" s="145"/>
      <c r="C88" s="145"/>
      <c r="D88" s="145"/>
      <c r="E88" s="145"/>
      <c r="F88" s="145"/>
      <c r="G88" s="145"/>
      <c r="H88" s="147"/>
      <c r="I88" s="147"/>
      <c r="J88" s="147"/>
      <c r="K88" s="128" t="e">
        <f>IF(OR(Q16 &lt; M16, Q16 &lt;= 0), "X", "")</f>
        <v>#DIV/0!</v>
      </c>
      <c r="L88" s="128"/>
      <c r="M88" s="128"/>
      <c r="N88" s="129" t="e">
        <f>IF(Q16=M16, "X", "")</f>
        <v>#DIV/0!</v>
      </c>
      <c r="O88" s="129"/>
      <c r="P88" s="129"/>
      <c r="Q88" s="129" t="e">
        <f>IF(Q16&gt;M16, "X", "")</f>
        <v>#DIV/0!</v>
      </c>
      <c r="R88" s="129"/>
      <c r="S88" s="129"/>
      <c r="T88" s="119"/>
      <c r="U88" s="120"/>
      <c r="V88" s="123"/>
      <c r="W88" s="123"/>
      <c r="X88" s="123"/>
      <c r="Y88" s="123"/>
      <c r="Z88" s="123"/>
      <c r="AA88" s="123"/>
      <c r="AB88" s="123"/>
      <c r="AC88" s="124"/>
      <c r="AE88" s="6" t="e">
        <f>IF(K88="X", 0, 0)</f>
        <v>#DIV/0!</v>
      </c>
      <c r="AF88" s="6" t="e">
        <f>IF(N88="X", 3, 0)</f>
        <v>#DIV/0!</v>
      </c>
      <c r="AG88" s="6" t="e">
        <f>IF(Q88="X", 6, 0)</f>
        <v>#DIV/0!</v>
      </c>
      <c r="AH88" s="6" t="e">
        <f>AE88+AF88+AG88</f>
        <v>#DIV/0!</v>
      </c>
      <c r="AJ88" s="1" t="e">
        <f>T86</f>
        <v>#DIV/0!</v>
      </c>
    </row>
    <row r="89" spans="1:36" ht="71.150000000000006" customHeight="1" thickBot="1">
      <c r="A89" s="133" t="s">
        <v>485</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5"/>
    </row>
    <row r="90" spans="1:36">
      <c r="A90" s="142">
        <v>10</v>
      </c>
      <c r="B90" s="144" t="s">
        <v>32</v>
      </c>
      <c r="C90" s="144"/>
      <c r="D90" s="144"/>
      <c r="E90" s="144"/>
      <c r="F90" s="144"/>
      <c r="G90" s="144"/>
      <c r="H90" s="146" t="s">
        <v>18</v>
      </c>
      <c r="I90" s="146"/>
      <c r="J90" s="146"/>
      <c r="K90" s="179" t="s">
        <v>14</v>
      </c>
      <c r="L90" s="179"/>
      <c r="M90" s="179"/>
      <c r="N90" s="180" t="s">
        <v>15</v>
      </c>
      <c r="O90" s="180"/>
      <c r="P90" s="180"/>
      <c r="Q90" s="181" t="s">
        <v>16</v>
      </c>
      <c r="R90" s="181"/>
      <c r="S90" s="181"/>
      <c r="T90" s="182" t="e">
        <f>AH92</f>
        <v>#DIV/0!</v>
      </c>
      <c r="U90" s="182"/>
      <c r="V90" s="184"/>
      <c r="W90" s="184"/>
      <c r="X90" s="184"/>
      <c r="Y90" s="184"/>
      <c r="Z90" s="184"/>
      <c r="AA90" s="184"/>
      <c r="AB90" s="184"/>
      <c r="AC90" s="185"/>
    </row>
    <row r="91" spans="1:36">
      <c r="A91" s="143"/>
      <c r="B91" s="145"/>
      <c r="C91" s="145"/>
      <c r="D91" s="145"/>
      <c r="E91" s="145"/>
      <c r="F91" s="145"/>
      <c r="G91" s="145"/>
      <c r="H91" s="147"/>
      <c r="I91" s="147"/>
      <c r="J91" s="147"/>
      <c r="K91" s="125" t="s">
        <v>23</v>
      </c>
      <c r="L91" s="125"/>
      <c r="M91" s="125"/>
      <c r="N91" s="126" t="s">
        <v>24</v>
      </c>
      <c r="O91" s="126"/>
      <c r="P91" s="126"/>
      <c r="Q91" s="127" t="s">
        <v>25</v>
      </c>
      <c r="R91" s="127"/>
      <c r="S91" s="127"/>
      <c r="T91" s="183"/>
      <c r="U91" s="183"/>
      <c r="V91" s="123"/>
      <c r="W91" s="123"/>
      <c r="X91" s="123"/>
      <c r="Y91" s="123"/>
      <c r="Z91" s="123"/>
      <c r="AA91" s="123"/>
      <c r="AB91" s="123"/>
      <c r="AC91" s="124"/>
    </row>
    <row r="92" spans="1:36" ht="24" customHeight="1">
      <c r="A92" s="143"/>
      <c r="B92" s="145"/>
      <c r="C92" s="145"/>
      <c r="D92" s="145"/>
      <c r="E92" s="145"/>
      <c r="F92" s="145"/>
      <c r="G92" s="145"/>
      <c r="H92" s="147"/>
      <c r="I92" s="147"/>
      <c r="J92" s="147"/>
      <c r="K92" s="128" t="e">
        <f>IF(OR(Q17 &lt; M17, Q17 &lt;= 0), "X", "")</f>
        <v>#DIV/0!</v>
      </c>
      <c r="L92" s="128"/>
      <c r="M92" s="128"/>
      <c r="N92" s="129" t="e">
        <f>IF(Q17=M17, "X", "")</f>
        <v>#DIV/0!</v>
      </c>
      <c r="O92" s="129"/>
      <c r="P92" s="129"/>
      <c r="Q92" s="129" t="e">
        <f>IF(Q17&gt;M17, "X", "")</f>
        <v>#DIV/0!</v>
      </c>
      <c r="R92" s="129"/>
      <c r="S92" s="129"/>
      <c r="T92" s="183"/>
      <c r="U92" s="183"/>
      <c r="V92" s="123"/>
      <c r="W92" s="123"/>
      <c r="X92" s="123"/>
      <c r="Y92" s="123"/>
      <c r="Z92" s="123"/>
      <c r="AA92" s="123"/>
      <c r="AB92" s="123"/>
      <c r="AC92" s="124"/>
      <c r="AE92" s="6" t="e">
        <f>IF(K92="X", 0, 0)</f>
        <v>#DIV/0!</v>
      </c>
      <c r="AF92" s="6" t="e">
        <f>IF(N92="X", 3, 0)</f>
        <v>#DIV/0!</v>
      </c>
      <c r="AG92" s="6" t="e">
        <f>IF(Q92="X", 6, 0)</f>
        <v>#DIV/0!</v>
      </c>
      <c r="AH92" s="6" t="e">
        <f>AE92+AF92+AG92</f>
        <v>#DIV/0!</v>
      </c>
      <c r="AJ92" s="1" t="e">
        <f>T90</f>
        <v>#DIV/0!</v>
      </c>
    </row>
    <row r="93" spans="1:36">
      <c r="A93" s="143"/>
      <c r="B93" s="145"/>
      <c r="C93" s="145"/>
      <c r="D93" s="145"/>
      <c r="E93" s="145"/>
      <c r="F93" s="145"/>
      <c r="G93" s="145"/>
      <c r="H93" s="177" t="s">
        <v>7</v>
      </c>
      <c r="I93" s="177"/>
      <c r="J93" s="177"/>
      <c r="K93" s="178" t="s">
        <v>14</v>
      </c>
      <c r="L93" s="178"/>
      <c r="M93" s="178"/>
      <c r="N93" s="175" t="s">
        <v>15</v>
      </c>
      <c r="O93" s="175"/>
      <c r="P93" s="175"/>
      <c r="Q93" s="176" t="s">
        <v>16</v>
      </c>
      <c r="R93" s="176"/>
      <c r="S93" s="176"/>
      <c r="T93" s="115" t="e">
        <f>AH95</f>
        <v>#DIV/0!</v>
      </c>
      <c r="U93" s="116"/>
      <c r="V93" s="121"/>
      <c r="W93" s="121"/>
      <c r="X93" s="121"/>
      <c r="Y93" s="121"/>
      <c r="Z93" s="121"/>
      <c r="AA93" s="121"/>
      <c r="AB93" s="121"/>
      <c r="AC93" s="122"/>
    </row>
    <row r="94" spans="1:36">
      <c r="A94" s="143"/>
      <c r="B94" s="145"/>
      <c r="C94" s="145"/>
      <c r="D94" s="145"/>
      <c r="E94" s="145"/>
      <c r="F94" s="145"/>
      <c r="G94" s="145"/>
      <c r="H94" s="147"/>
      <c r="I94" s="147"/>
      <c r="J94" s="147"/>
      <c r="K94" s="125" t="s">
        <v>23</v>
      </c>
      <c r="L94" s="125"/>
      <c r="M94" s="125"/>
      <c r="N94" s="126" t="s">
        <v>24</v>
      </c>
      <c r="O94" s="126"/>
      <c r="P94" s="126"/>
      <c r="Q94" s="127" t="s">
        <v>25</v>
      </c>
      <c r="R94" s="127"/>
      <c r="S94" s="127"/>
      <c r="T94" s="117"/>
      <c r="U94" s="118"/>
      <c r="V94" s="123"/>
      <c r="W94" s="123"/>
      <c r="X94" s="123"/>
      <c r="Y94" s="123"/>
      <c r="Z94" s="123"/>
      <c r="AA94" s="123"/>
      <c r="AB94" s="123"/>
      <c r="AC94" s="124"/>
    </row>
    <row r="95" spans="1:36" ht="23.15">
      <c r="A95" s="143"/>
      <c r="B95" s="145"/>
      <c r="C95" s="145"/>
      <c r="D95" s="145"/>
      <c r="E95" s="145"/>
      <c r="F95" s="145"/>
      <c r="G95" s="145"/>
      <c r="H95" s="147"/>
      <c r="I95" s="147"/>
      <c r="J95" s="147"/>
      <c r="K95" s="128" t="e">
        <f>IF(OR(Q18 &lt; M18, Q18 &lt;= 0), "X", "")</f>
        <v>#DIV/0!</v>
      </c>
      <c r="L95" s="128"/>
      <c r="M95" s="128"/>
      <c r="N95" s="129" t="e">
        <f>IF(Q18=M18, "X", "")</f>
        <v>#DIV/0!</v>
      </c>
      <c r="O95" s="129"/>
      <c r="P95" s="129"/>
      <c r="Q95" s="129" t="e">
        <f>IF(Q18&gt;M18, "X", "")</f>
        <v>#DIV/0!</v>
      </c>
      <c r="R95" s="129"/>
      <c r="S95" s="129"/>
      <c r="T95" s="119"/>
      <c r="U95" s="120"/>
      <c r="V95" s="123"/>
      <c r="W95" s="123"/>
      <c r="X95" s="123"/>
      <c r="Y95" s="123"/>
      <c r="Z95" s="123"/>
      <c r="AA95" s="123"/>
      <c r="AB95" s="123"/>
      <c r="AC95" s="124"/>
      <c r="AE95" s="6" t="e">
        <f>IF(K95="X", 0, 0)</f>
        <v>#DIV/0!</v>
      </c>
      <c r="AF95" s="6" t="e">
        <f>IF(N95="X", 3, 0)</f>
        <v>#DIV/0!</v>
      </c>
      <c r="AG95" s="6" t="e">
        <f>IF(Q95="X", 6, 0)</f>
        <v>#DIV/0!</v>
      </c>
      <c r="AH95" s="6" t="e">
        <f>AE95+AF95+AG95</f>
        <v>#DIV/0!</v>
      </c>
      <c r="AJ95" s="1" t="e">
        <f>T93</f>
        <v>#DIV/0!</v>
      </c>
    </row>
    <row r="96" spans="1:36" ht="51" customHeight="1" thickBot="1">
      <c r="A96" s="133" t="s">
        <v>436</v>
      </c>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5"/>
    </row>
    <row r="97" spans="1:38" ht="62.15" customHeight="1">
      <c r="A97" s="142">
        <v>11</v>
      </c>
      <c r="B97" s="144" t="s">
        <v>486</v>
      </c>
      <c r="C97" s="144"/>
      <c r="D97" s="144"/>
      <c r="E97" s="144"/>
      <c r="F97" s="144"/>
      <c r="G97" s="144"/>
      <c r="H97" s="146" t="s">
        <v>18</v>
      </c>
      <c r="I97" s="146"/>
      <c r="J97" s="146"/>
      <c r="K97" s="148" t="s">
        <v>414</v>
      </c>
      <c r="L97" s="149"/>
      <c r="M97" s="150"/>
      <c r="N97" s="151" t="s">
        <v>415</v>
      </c>
      <c r="O97" s="152"/>
      <c r="P97" s="153"/>
      <c r="Q97" s="154" t="s">
        <v>416</v>
      </c>
      <c r="R97" s="155"/>
      <c r="S97" s="156"/>
      <c r="T97" s="157" t="s">
        <v>417</v>
      </c>
      <c r="U97" s="158"/>
      <c r="V97" s="159"/>
      <c r="W97" s="160" t="e">
        <f>AI97</f>
        <v>#DIV/0!</v>
      </c>
      <c r="X97" s="161"/>
      <c r="Y97" s="166"/>
      <c r="Z97" s="167"/>
      <c r="AA97" s="167"/>
      <c r="AB97" s="167"/>
      <c r="AC97" s="168"/>
      <c r="AE97" s="6" t="e">
        <f>IF(K99="X", 0, 0)</f>
        <v>#DIV/0!</v>
      </c>
      <c r="AF97" s="6" t="e">
        <f>IF(N99="X", 1, 0)</f>
        <v>#DIV/0!</v>
      </c>
      <c r="AG97" s="6" t="e">
        <f>IF(Q99="X", 2, 0)</f>
        <v>#DIV/0!</v>
      </c>
      <c r="AH97" s="54" t="e">
        <f>IF(T99="X", 3, 0)</f>
        <v>#DIV/0!</v>
      </c>
      <c r="AI97" s="1" t="e">
        <f>AE97+AF97+AG97+AH97</f>
        <v>#DIV/0!</v>
      </c>
      <c r="AJ97" s="1" t="e">
        <f>AI97</f>
        <v>#DIV/0!</v>
      </c>
    </row>
    <row r="98" spans="1:38" ht="20.149999999999999" customHeight="1">
      <c r="A98" s="143"/>
      <c r="B98" s="145"/>
      <c r="C98" s="145"/>
      <c r="D98" s="145"/>
      <c r="E98" s="145"/>
      <c r="F98" s="145"/>
      <c r="G98" s="145"/>
      <c r="H98" s="147"/>
      <c r="I98" s="147"/>
      <c r="J98" s="147"/>
      <c r="K98" s="125" t="s">
        <v>23</v>
      </c>
      <c r="L98" s="125"/>
      <c r="M98" s="125"/>
      <c r="N98" s="126" t="s">
        <v>404</v>
      </c>
      <c r="O98" s="126"/>
      <c r="P98" s="126"/>
      <c r="Q98" s="191" t="s">
        <v>27</v>
      </c>
      <c r="R98" s="191"/>
      <c r="S98" s="191"/>
      <c r="T98" s="127" t="s">
        <v>24</v>
      </c>
      <c r="U98" s="127"/>
      <c r="V98" s="127"/>
      <c r="W98" s="162"/>
      <c r="X98" s="163"/>
      <c r="Y98" s="169"/>
      <c r="Z98" s="170"/>
      <c r="AA98" s="170"/>
      <c r="AB98" s="170"/>
      <c r="AC98" s="171"/>
    </row>
    <row r="99" spans="1:38" ht="27" customHeight="1" thickBot="1">
      <c r="A99" s="143"/>
      <c r="B99" s="145"/>
      <c r="C99" s="145"/>
      <c r="D99" s="145"/>
      <c r="E99" s="145"/>
      <c r="F99" s="145"/>
      <c r="G99" s="145"/>
      <c r="H99" s="147"/>
      <c r="I99" s="147"/>
      <c r="J99" s="147"/>
      <c r="K99" s="128" t="e">
        <f>IF('Inserimento Dati'!B49&gt;0.5,"X","")</f>
        <v>#DIV/0!</v>
      </c>
      <c r="L99" s="128"/>
      <c r="M99" s="128"/>
      <c r="N99" s="129" t="e">
        <f>IF('Inserimento Dati'!C49&gt;0.5,"X","")</f>
        <v>#DIV/0!</v>
      </c>
      <c r="O99" s="129"/>
      <c r="P99" s="129"/>
      <c r="Q99" s="129" t="e">
        <f>IF('Inserimento Dati'!D49&gt;0.5,"X","")</f>
        <v>#DIV/0!</v>
      </c>
      <c r="R99" s="129"/>
      <c r="S99" s="129"/>
      <c r="T99" s="129" t="e">
        <f>IF('Inserimento Dati'!E49&gt;0.5,"X","")</f>
        <v>#DIV/0!</v>
      </c>
      <c r="U99" s="129"/>
      <c r="V99" s="129"/>
      <c r="W99" s="164"/>
      <c r="X99" s="165"/>
      <c r="Y99" s="172"/>
      <c r="Z99" s="173"/>
      <c r="AA99" s="173"/>
      <c r="AB99" s="173"/>
      <c r="AC99" s="174"/>
    </row>
    <row r="100" spans="1:38" ht="55" customHeight="1">
      <c r="A100" s="143"/>
      <c r="B100" s="145"/>
      <c r="C100" s="145"/>
      <c r="D100" s="145"/>
      <c r="E100" s="145"/>
      <c r="F100" s="145"/>
      <c r="G100" s="145"/>
      <c r="H100" s="177" t="s">
        <v>7</v>
      </c>
      <c r="I100" s="177"/>
      <c r="J100" s="177"/>
      <c r="K100" s="148" t="s">
        <v>414</v>
      </c>
      <c r="L100" s="149"/>
      <c r="M100" s="150"/>
      <c r="N100" s="151" t="s">
        <v>415</v>
      </c>
      <c r="O100" s="152"/>
      <c r="P100" s="153"/>
      <c r="Q100" s="154" t="s">
        <v>416</v>
      </c>
      <c r="R100" s="155"/>
      <c r="S100" s="156"/>
      <c r="T100" s="157" t="s">
        <v>417</v>
      </c>
      <c r="U100" s="158"/>
      <c r="V100" s="159"/>
      <c r="W100" s="200" t="e">
        <f>AI100</f>
        <v>#DIV/0!</v>
      </c>
      <c r="X100" s="201"/>
      <c r="Y100" s="202"/>
      <c r="Z100" s="203"/>
      <c r="AA100" s="203"/>
      <c r="AB100" s="203"/>
      <c r="AC100" s="204"/>
      <c r="AE100" s="6" t="e">
        <f>IF(K102="X", 0, 0)</f>
        <v>#DIV/0!</v>
      </c>
      <c r="AF100" s="6" t="e">
        <f>IF(N102="X", 1, 0)</f>
        <v>#DIV/0!</v>
      </c>
      <c r="AG100" s="6" t="e">
        <f>IF(Q102="X", 2, 0)</f>
        <v>#DIV/0!</v>
      </c>
      <c r="AH100" s="54" t="e">
        <f>IF(T102="X", 3, 0)</f>
        <v>#DIV/0!</v>
      </c>
      <c r="AI100" s="1" t="e">
        <f>AE100+AF100+AG100+AH100</f>
        <v>#DIV/0!</v>
      </c>
      <c r="AJ100" s="1" t="e">
        <f>AI100</f>
        <v>#DIV/0!</v>
      </c>
    </row>
    <row r="101" spans="1:38" ht="27" customHeight="1">
      <c r="A101" s="143"/>
      <c r="B101" s="145"/>
      <c r="C101" s="145"/>
      <c r="D101" s="145"/>
      <c r="E101" s="145"/>
      <c r="F101" s="145"/>
      <c r="G101" s="145"/>
      <c r="H101" s="147"/>
      <c r="I101" s="147"/>
      <c r="J101" s="147"/>
      <c r="K101" s="125" t="s">
        <v>23</v>
      </c>
      <c r="L101" s="125"/>
      <c r="M101" s="125"/>
      <c r="N101" s="126" t="s">
        <v>404</v>
      </c>
      <c r="O101" s="126"/>
      <c r="P101" s="126"/>
      <c r="Q101" s="191" t="s">
        <v>27</v>
      </c>
      <c r="R101" s="191"/>
      <c r="S101" s="191"/>
      <c r="T101" s="127" t="s">
        <v>24</v>
      </c>
      <c r="U101" s="127"/>
      <c r="V101" s="127"/>
      <c r="W101" s="162"/>
      <c r="X101" s="163"/>
      <c r="Y101" s="169"/>
      <c r="Z101" s="170"/>
      <c r="AA101" s="170"/>
      <c r="AB101" s="170"/>
      <c r="AC101" s="171"/>
    </row>
    <row r="102" spans="1:38" ht="27" customHeight="1">
      <c r="A102" s="143"/>
      <c r="B102" s="145"/>
      <c r="C102" s="145"/>
      <c r="D102" s="145"/>
      <c r="E102" s="145"/>
      <c r="F102" s="145"/>
      <c r="G102" s="145"/>
      <c r="H102" s="147"/>
      <c r="I102" s="147"/>
      <c r="J102" s="147"/>
      <c r="K102" s="128" t="e">
        <f>IF('Inserimento Dati'!B50&gt;0.5,"X","")</f>
        <v>#DIV/0!</v>
      </c>
      <c r="L102" s="128"/>
      <c r="M102" s="128"/>
      <c r="N102" s="129" t="e">
        <f>IF('Inserimento Dati'!C50&gt;0.5,"X","")</f>
        <v>#DIV/0!</v>
      </c>
      <c r="O102" s="129"/>
      <c r="P102" s="129"/>
      <c r="Q102" s="129" t="e">
        <f>IF('Inserimento Dati'!D50&gt;0.5,"X","")</f>
        <v>#DIV/0!</v>
      </c>
      <c r="R102" s="129"/>
      <c r="S102" s="129"/>
      <c r="T102" s="129" t="e">
        <f>IF('Inserimento Dati'!E50&gt;0.5,"X","")</f>
        <v>#DIV/0!</v>
      </c>
      <c r="U102" s="129"/>
      <c r="V102" s="129"/>
      <c r="W102" s="164"/>
      <c r="X102" s="165"/>
      <c r="Y102" s="172"/>
      <c r="Z102" s="173"/>
      <c r="AA102" s="173"/>
      <c r="AB102" s="173"/>
      <c r="AC102" s="174"/>
    </row>
    <row r="103" spans="1:38" ht="48" customHeight="1" thickBot="1">
      <c r="A103" s="133" t="s">
        <v>487</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5"/>
    </row>
    <row r="104" spans="1:38" ht="1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row>
    <row r="105" spans="1:38" ht="24" customHeight="1">
      <c r="A105" s="138" t="s">
        <v>38</v>
      </c>
      <c r="B105" s="138"/>
      <c r="C105" s="138"/>
      <c r="D105" s="138"/>
      <c r="E105" s="138"/>
      <c r="F105" s="138"/>
      <c r="G105" s="138"/>
      <c r="H105" s="138"/>
      <c r="I105" s="138"/>
      <c r="J105" s="138"/>
      <c r="K105" s="138"/>
      <c r="L105" s="138"/>
      <c r="M105" s="138"/>
      <c r="N105" s="138"/>
      <c r="O105" s="138"/>
      <c r="P105" s="138"/>
      <c r="Q105" s="138"/>
      <c r="R105" s="138"/>
      <c r="S105" s="138"/>
      <c r="T105" s="140" t="e">
        <f>T93+T90+T86+T83+T79+T71+T68+T64+T61+T57+T54+T50+T47+T43+T40+T36+T33+T29+T26+W97+W100</f>
        <v>#DIV/0!</v>
      </c>
      <c r="U105" s="140"/>
      <c r="V105" s="113"/>
      <c r="W105" s="113"/>
      <c r="X105" s="104" t="s">
        <v>34</v>
      </c>
      <c r="Y105" s="104"/>
      <c r="Z105" s="105" t="s">
        <v>40</v>
      </c>
      <c r="AA105" s="105"/>
      <c r="AB105" s="106" t="s">
        <v>41</v>
      </c>
      <c r="AC105" s="106"/>
      <c r="AJ105" s="1" t="e">
        <f>T105</f>
        <v>#DIV/0!</v>
      </c>
    </row>
    <row r="106" spans="1:38" ht="24" customHeight="1">
      <c r="A106" s="139" t="s">
        <v>39</v>
      </c>
      <c r="B106" s="139"/>
      <c r="C106" s="139"/>
      <c r="D106" s="139"/>
      <c r="E106" s="139"/>
      <c r="F106" s="139"/>
      <c r="G106" s="139"/>
      <c r="H106" s="139"/>
      <c r="I106" s="139"/>
      <c r="J106" s="139"/>
      <c r="K106" s="139"/>
      <c r="L106" s="139"/>
      <c r="M106" s="139"/>
      <c r="N106" s="139"/>
      <c r="O106" s="139"/>
      <c r="P106" s="139"/>
      <c r="Q106" s="139"/>
      <c r="R106" s="139"/>
      <c r="S106" s="139"/>
      <c r="T106" s="141" t="e">
        <f>IF(T105&gt;=0,IF(T105&lt;=29,0,IF(T105&lt;=58,10,IF(T105&lt;=120,20,""))),"")</f>
        <v>#DIV/0!</v>
      </c>
      <c r="U106" s="141"/>
      <c r="V106" s="114"/>
      <c r="W106" s="114"/>
      <c r="X106" s="107" t="e">
        <f>IF(T106=0,"X","")</f>
        <v>#DIV/0!</v>
      </c>
      <c r="Y106" s="108"/>
      <c r="Z106" s="109" t="e">
        <f>IF(T106=10,"X","")</f>
        <v>#DIV/0!</v>
      </c>
      <c r="AA106" s="110"/>
      <c r="AB106" s="111" t="e">
        <f>IF(T106=20,"X","")</f>
        <v>#DIV/0!</v>
      </c>
      <c r="AC106" s="112"/>
      <c r="AE106" s="1" t="e">
        <f>T106</f>
        <v>#DIV/0!</v>
      </c>
      <c r="AJ106" s="1" t="e">
        <f>T106</f>
        <v>#DIV/0!</v>
      </c>
    </row>
    <row r="108" spans="1:38" ht="33"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row>
    <row r="110" spans="1:38">
      <c r="AF110" s="137"/>
      <c r="AG110" s="137"/>
      <c r="AH110" s="130"/>
      <c r="AI110" s="130"/>
      <c r="AJ110" s="130"/>
      <c r="AK110" s="130"/>
      <c r="AL110" s="40"/>
    </row>
    <row r="111" spans="1:38">
      <c r="AF111" s="137"/>
      <c r="AG111" s="137"/>
      <c r="AH111" s="40"/>
      <c r="AI111" s="40"/>
      <c r="AJ111" s="40"/>
      <c r="AK111" s="40"/>
      <c r="AL111" s="40"/>
    </row>
    <row r="112" spans="1:38">
      <c r="AF112" s="131"/>
      <c r="AG112" s="39"/>
      <c r="AH112" s="40"/>
      <c r="AI112" s="40"/>
      <c r="AJ112" s="40"/>
      <c r="AK112" s="40"/>
      <c r="AL112" s="40"/>
    </row>
    <row r="113" spans="32:38" ht="15.45">
      <c r="AF113" s="131"/>
      <c r="AG113" s="39"/>
      <c r="AH113" s="132"/>
      <c r="AI113" s="132"/>
      <c r="AJ113" s="132"/>
      <c r="AK113" s="132"/>
      <c r="AL113" s="41"/>
    </row>
    <row r="114" spans="32:38" ht="41.15" customHeight="1"/>
  </sheetData>
  <sheetProtection algorithmName="SHA-512" hashValue="62rVUqdLP019Uw2fbTz9j8+OOVeu/od4ryne6TWbkS/ioK8f1Q6mzk9tFGJiiMSJjnjwgYwknQ8M5N3cyQB4kg==" saltValue="XsmyKBtrYEQo9aiqNj4Qqw==" spinCount="100000" sheet="1" formatCells="0" formatColumns="0" formatRows="0"/>
  <mergeCells count="386">
    <mergeCell ref="A103:AC103"/>
    <mergeCell ref="B21:F21"/>
    <mergeCell ref="B22:F22"/>
    <mergeCell ref="G20:J20"/>
    <mergeCell ref="G21:J21"/>
    <mergeCell ref="G22:J22"/>
    <mergeCell ref="K20:N20"/>
    <mergeCell ref="K21:N21"/>
    <mergeCell ref="K22:N22"/>
    <mergeCell ref="O20:R20"/>
    <mergeCell ref="O21:R21"/>
    <mergeCell ref="O22:R22"/>
    <mergeCell ref="S20:V20"/>
    <mergeCell ref="S21:V21"/>
    <mergeCell ref="S22:V22"/>
    <mergeCell ref="A21:A22"/>
    <mergeCell ref="W100:X102"/>
    <mergeCell ref="Y100:AC102"/>
    <mergeCell ref="K101:M101"/>
    <mergeCell ref="N101:P101"/>
    <mergeCell ref="Q101:S101"/>
    <mergeCell ref="T101:V101"/>
    <mergeCell ref="K102:M102"/>
    <mergeCell ref="N102:P102"/>
    <mergeCell ref="Q102:S102"/>
    <mergeCell ref="T102:V102"/>
    <mergeCell ref="Q98:S98"/>
    <mergeCell ref="T98:V98"/>
    <mergeCell ref="K99:M99"/>
    <mergeCell ref="N99:P99"/>
    <mergeCell ref="Q99:S99"/>
    <mergeCell ref="T99:V99"/>
    <mergeCell ref="H100:J102"/>
    <mergeCell ref="K100:M100"/>
    <mergeCell ref="N100:P100"/>
    <mergeCell ref="Q100:S100"/>
    <mergeCell ref="T100:V100"/>
    <mergeCell ref="N28:P28"/>
    <mergeCell ref="H25:J25"/>
    <mergeCell ref="B25:G25"/>
    <mergeCell ref="H26:J28"/>
    <mergeCell ref="Q26:S26"/>
    <mergeCell ref="Q27:S27"/>
    <mergeCell ref="Q28:S28"/>
    <mergeCell ref="K26:M26"/>
    <mergeCell ref="N26:P26"/>
    <mergeCell ref="K27:M27"/>
    <mergeCell ref="N27:P27"/>
    <mergeCell ref="N31:P31"/>
    <mergeCell ref="Q31:S31"/>
    <mergeCell ref="B26:G31"/>
    <mergeCell ref="A26:A31"/>
    <mergeCell ref="A32:AC32"/>
    <mergeCell ref="AE25:AH25"/>
    <mergeCell ref="H29:J31"/>
    <mergeCell ref="K29:M29"/>
    <mergeCell ref="N29:P29"/>
    <mergeCell ref="Q29:S29"/>
    <mergeCell ref="T29:U31"/>
    <mergeCell ref="V29:AC31"/>
    <mergeCell ref="K30:M30"/>
    <mergeCell ref="N30:P30"/>
    <mergeCell ref="Q30:S30"/>
    <mergeCell ref="K31:M31"/>
    <mergeCell ref="T25:U25"/>
    <mergeCell ref="T26:U28"/>
    <mergeCell ref="V25:AC25"/>
    <mergeCell ref="K25:M25"/>
    <mergeCell ref="N25:P25"/>
    <mergeCell ref="Q25:S25"/>
    <mergeCell ref="V26:AC28"/>
    <mergeCell ref="K28:M28"/>
    <mergeCell ref="A33:A38"/>
    <mergeCell ref="B33:G38"/>
    <mergeCell ref="H33:J35"/>
    <mergeCell ref="K33:M33"/>
    <mergeCell ref="N33:P33"/>
    <mergeCell ref="Q33:S33"/>
    <mergeCell ref="H36:J38"/>
    <mergeCell ref="K36:M36"/>
    <mergeCell ref="N36:P36"/>
    <mergeCell ref="Q36:S36"/>
    <mergeCell ref="T36:U38"/>
    <mergeCell ref="V36:AC38"/>
    <mergeCell ref="K37:M37"/>
    <mergeCell ref="N37:P37"/>
    <mergeCell ref="Q37:S37"/>
    <mergeCell ref="K38:M38"/>
    <mergeCell ref="N38:P38"/>
    <mergeCell ref="Q38:S38"/>
    <mergeCell ref="T33:U35"/>
    <mergeCell ref="V33:AC35"/>
    <mergeCell ref="K34:M34"/>
    <mergeCell ref="N34:P34"/>
    <mergeCell ref="Q34:S34"/>
    <mergeCell ref="K35:M35"/>
    <mergeCell ref="N35:P35"/>
    <mergeCell ref="Q35:S35"/>
    <mergeCell ref="H43:J45"/>
    <mergeCell ref="K43:M43"/>
    <mergeCell ref="N43:P43"/>
    <mergeCell ref="Q43:S43"/>
    <mergeCell ref="A39:AC39"/>
    <mergeCell ref="A40:A45"/>
    <mergeCell ref="B40:G45"/>
    <mergeCell ref="H40:J42"/>
    <mergeCell ref="K40:M40"/>
    <mergeCell ref="N40:P40"/>
    <mergeCell ref="Q40:S40"/>
    <mergeCell ref="T40:U42"/>
    <mergeCell ref="V40:AC42"/>
    <mergeCell ref="K41:M41"/>
    <mergeCell ref="T43:U45"/>
    <mergeCell ref="V43:AC45"/>
    <mergeCell ref="K44:M44"/>
    <mergeCell ref="N44:P44"/>
    <mergeCell ref="Q44:S44"/>
    <mergeCell ref="K45:M45"/>
    <mergeCell ref="N45:P45"/>
    <mergeCell ref="Q45:S45"/>
    <mergeCell ref="N41:P41"/>
    <mergeCell ref="Q41:S41"/>
    <mergeCell ref="K42:M42"/>
    <mergeCell ref="N42:P42"/>
    <mergeCell ref="Q42:S42"/>
    <mergeCell ref="H50:J52"/>
    <mergeCell ref="K50:M50"/>
    <mergeCell ref="N50:P50"/>
    <mergeCell ref="Q50:S50"/>
    <mergeCell ref="A46:AC46"/>
    <mergeCell ref="A47:A52"/>
    <mergeCell ref="B47:G52"/>
    <mergeCell ref="H47:J49"/>
    <mergeCell ref="K47:M47"/>
    <mergeCell ref="N47:P47"/>
    <mergeCell ref="Q47:S47"/>
    <mergeCell ref="T47:U49"/>
    <mergeCell ref="V47:AC49"/>
    <mergeCell ref="K48:M48"/>
    <mergeCell ref="T50:U52"/>
    <mergeCell ref="V50:AC52"/>
    <mergeCell ref="K51:M51"/>
    <mergeCell ref="N51:P51"/>
    <mergeCell ref="Q51:S51"/>
    <mergeCell ref="K52:M52"/>
    <mergeCell ref="N52:P52"/>
    <mergeCell ref="Q52:S52"/>
    <mergeCell ref="N48:P48"/>
    <mergeCell ref="Q48:S48"/>
    <mergeCell ref="K49:M49"/>
    <mergeCell ref="N49:P49"/>
    <mergeCell ref="Q49:S49"/>
    <mergeCell ref="H57:J59"/>
    <mergeCell ref="K57:M57"/>
    <mergeCell ref="N57:P57"/>
    <mergeCell ref="Q57:S57"/>
    <mergeCell ref="A53:AC53"/>
    <mergeCell ref="A54:A59"/>
    <mergeCell ref="B54:G59"/>
    <mergeCell ref="H54:J56"/>
    <mergeCell ref="K54:M54"/>
    <mergeCell ref="N54:P54"/>
    <mergeCell ref="Q54:S54"/>
    <mergeCell ref="T54:U56"/>
    <mergeCell ref="V54:AC56"/>
    <mergeCell ref="K55:M55"/>
    <mergeCell ref="T57:U59"/>
    <mergeCell ref="V57:AC59"/>
    <mergeCell ref="K58:M58"/>
    <mergeCell ref="N58:P58"/>
    <mergeCell ref="Q58:S58"/>
    <mergeCell ref="K59:M59"/>
    <mergeCell ref="N59:P59"/>
    <mergeCell ref="Q59:S59"/>
    <mergeCell ref="N55:P55"/>
    <mergeCell ref="Q55:S55"/>
    <mergeCell ref="K56:M56"/>
    <mergeCell ref="N56:P56"/>
    <mergeCell ref="Q56:S56"/>
    <mergeCell ref="H64:J66"/>
    <mergeCell ref="K64:M64"/>
    <mergeCell ref="N64:P64"/>
    <mergeCell ref="Q64:S64"/>
    <mergeCell ref="A60:AC60"/>
    <mergeCell ref="A61:A66"/>
    <mergeCell ref="B61:G66"/>
    <mergeCell ref="H61:J63"/>
    <mergeCell ref="K61:M61"/>
    <mergeCell ref="N61:P61"/>
    <mergeCell ref="Q61:S61"/>
    <mergeCell ref="T61:U63"/>
    <mergeCell ref="V61:AC63"/>
    <mergeCell ref="K62:M62"/>
    <mergeCell ref="T64:U66"/>
    <mergeCell ref="V64:AC66"/>
    <mergeCell ref="K65:M65"/>
    <mergeCell ref="N65:P65"/>
    <mergeCell ref="Q65:S65"/>
    <mergeCell ref="K66:M66"/>
    <mergeCell ref="N66:P66"/>
    <mergeCell ref="Q66:S66"/>
    <mergeCell ref="N62:P62"/>
    <mergeCell ref="Q62:S62"/>
    <mergeCell ref="K63:M63"/>
    <mergeCell ref="N63:P63"/>
    <mergeCell ref="Q63:S63"/>
    <mergeCell ref="H71:J73"/>
    <mergeCell ref="K71:M71"/>
    <mergeCell ref="N71:P71"/>
    <mergeCell ref="Q71:S71"/>
    <mergeCell ref="A67:AC67"/>
    <mergeCell ref="A68:A73"/>
    <mergeCell ref="B68:G73"/>
    <mergeCell ref="H68:J70"/>
    <mergeCell ref="K68:M68"/>
    <mergeCell ref="N68:P68"/>
    <mergeCell ref="Q68:S68"/>
    <mergeCell ref="T68:U70"/>
    <mergeCell ref="V68:AC70"/>
    <mergeCell ref="K69:M69"/>
    <mergeCell ref="T71:U73"/>
    <mergeCell ref="V71:AC73"/>
    <mergeCell ref="K72:M72"/>
    <mergeCell ref="N72:P72"/>
    <mergeCell ref="Q72:S72"/>
    <mergeCell ref="K73:M73"/>
    <mergeCell ref="N73:P73"/>
    <mergeCell ref="Q73:S73"/>
    <mergeCell ref="N69:P69"/>
    <mergeCell ref="Q69:S69"/>
    <mergeCell ref="K70:M70"/>
    <mergeCell ref="N70:P70"/>
    <mergeCell ref="Q70:S70"/>
    <mergeCell ref="T79:U81"/>
    <mergeCell ref="V79:AC81"/>
    <mergeCell ref="K80:M80"/>
    <mergeCell ref="N80:P80"/>
    <mergeCell ref="Q80:S80"/>
    <mergeCell ref="K81:M81"/>
    <mergeCell ref="N81:P81"/>
    <mergeCell ref="Q81:S81"/>
    <mergeCell ref="A74:AC74"/>
    <mergeCell ref="A76:AC76"/>
    <mergeCell ref="A77:AC77"/>
    <mergeCell ref="A78:AC78"/>
    <mergeCell ref="A79:A81"/>
    <mergeCell ref="B79:G81"/>
    <mergeCell ref="H79:J81"/>
    <mergeCell ref="K79:M79"/>
    <mergeCell ref="N79:P79"/>
    <mergeCell ref="Q79:S79"/>
    <mergeCell ref="N84:P84"/>
    <mergeCell ref="Q84:S84"/>
    <mergeCell ref="A82:AC82"/>
    <mergeCell ref="A83:A88"/>
    <mergeCell ref="B83:G88"/>
    <mergeCell ref="H83:J85"/>
    <mergeCell ref="T83:U85"/>
    <mergeCell ref="V83:AC85"/>
    <mergeCell ref="K85:M85"/>
    <mergeCell ref="N85:P85"/>
    <mergeCell ref="K83:M83"/>
    <mergeCell ref="N83:P83"/>
    <mergeCell ref="Q83:S83"/>
    <mergeCell ref="K84:M84"/>
    <mergeCell ref="V86:AC88"/>
    <mergeCell ref="K87:M87"/>
    <mergeCell ref="N87:P87"/>
    <mergeCell ref="Q87:S87"/>
    <mergeCell ref="K88:M88"/>
    <mergeCell ref="N88:P88"/>
    <mergeCell ref="Q88:S88"/>
    <mergeCell ref="Q85:S85"/>
    <mergeCell ref="H86:J88"/>
    <mergeCell ref="K86:M86"/>
    <mergeCell ref="N86:P86"/>
    <mergeCell ref="Q86:S86"/>
    <mergeCell ref="T86:U88"/>
    <mergeCell ref="N92:P92"/>
    <mergeCell ref="Q92:S92"/>
    <mergeCell ref="H93:J95"/>
    <mergeCell ref="K93:M93"/>
    <mergeCell ref="N93:P93"/>
    <mergeCell ref="Q93:S93"/>
    <mergeCell ref="A89:AC89"/>
    <mergeCell ref="A90:A95"/>
    <mergeCell ref="B90:G95"/>
    <mergeCell ref="H90:J92"/>
    <mergeCell ref="K90:M90"/>
    <mergeCell ref="N90:P90"/>
    <mergeCell ref="Q90:S90"/>
    <mergeCell ref="T90:U92"/>
    <mergeCell ref="V90:AC92"/>
    <mergeCell ref="K91:M91"/>
    <mergeCell ref="AJ110:AK110"/>
    <mergeCell ref="AF112:AF113"/>
    <mergeCell ref="AH113:AI113"/>
    <mergeCell ref="AJ113:AK113"/>
    <mergeCell ref="A96:AC96"/>
    <mergeCell ref="A108:AC108"/>
    <mergeCell ref="AF110:AF111"/>
    <mergeCell ref="AG110:AG111"/>
    <mergeCell ref="AH110:AI110"/>
    <mergeCell ref="A105:S105"/>
    <mergeCell ref="A106:S106"/>
    <mergeCell ref="T105:U105"/>
    <mergeCell ref="T106:U106"/>
    <mergeCell ref="A97:A102"/>
    <mergeCell ref="B97:G102"/>
    <mergeCell ref="H97:J99"/>
    <mergeCell ref="K97:M97"/>
    <mergeCell ref="N97:P97"/>
    <mergeCell ref="Q97:S97"/>
    <mergeCell ref="T97:V97"/>
    <mergeCell ref="W97:X99"/>
    <mergeCell ref="Y97:AC99"/>
    <mergeCell ref="K98:M98"/>
    <mergeCell ref="N98:P98"/>
    <mergeCell ref="A1:AC1"/>
    <mergeCell ref="B4:T4"/>
    <mergeCell ref="B5:T5"/>
    <mergeCell ref="U4:W4"/>
    <mergeCell ref="X4:Z4"/>
    <mergeCell ref="X105:Y105"/>
    <mergeCell ref="Z105:AA105"/>
    <mergeCell ref="AB105:AC105"/>
    <mergeCell ref="X106:Y106"/>
    <mergeCell ref="Z106:AA106"/>
    <mergeCell ref="AB106:AC106"/>
    <mergeCell ref="V105:W105"/>
    <mergeCell ref="V106:W106"/>
    <mergeCell ref="T93:U95"/>
    <mergeCell ref="V93:AC95"/>
    <mergeCell ref="K94:M94"/>
    <mergeCell ref="N94:P94"/>
    <mergeCell ref="Q94:S94"/>
    <mergeCell ref="K95:M95"/>
    <mergeCell ref="N95:P95"/>
    <mergeCell ref="Q95:S95"/>
    <mergeCell ref="N91:P91"/>
    <mergeCell ref="Q91:S91"/>
    <mergeCell ref="K92:M92"/>
    <mergeCell ref="X8:Z8"/>
    <mergeCell ref="U9:W9"/>
    <mergeCell ref="X9:Z9"/>
    <mergeCell ref="A3:T3"/>
    <mergeCell ref="U3:W3"/>
    <mergeCell ref="X3:Z3"/>
    <mergeCell ref="U5:W5"/>
    <mergeCell ref="X5:Z5"/>
    <mergeCell ref="U6:W6"/>
    <mergeCell ref="X6:Z6"/>
    <mergeCell ref="U7:W7"/>
    <mergeCell ref="X7:Z7"/>
    <mergeCell ref="B6:T6"/>
    <mergeCell ref="B7:T7"/>
    <mergeCell ref="B8:T8"/>
    <mergeCell ref="B9:T9"/>
    <mergeCell ref="U8:W8"/>
    <mergeCell ref="A11:L11"/>
    <mergeCell ref="B16:L16"/>
    <mergeCell ref="B17:L17"/>
    <mergeCell ref="M11:P11"/>
    <mergeCell ref="Q11:T11"/>
    <mergeCell ref="M12:P12"/>
    <mergeCell ref="M13:P13"/>
    <mergeCell ref="M14:P14"/>
    <mergeCell ref="M15:P15"/>
    <mergeCell ref="M16:P16"/>
    <mergeCell ref="M17:P17"/>
    <mergeCell ref="Q12:T12"/>
    <mergeCell ref="Q13:T13"/>
    <mergeCell ref="Q14:T14"/>
    <mergeCell ref="Q15:T15"/>
    <mergeCell ref="Q16:T16"/>
    <mergeCell ref="Q17:T17"/>
    <mergeCell ref="Q18:T18"/>
    <mergeCell ref="A12:A13"/>
    <mergeCell ref="A15:A16"/>
    <mergeCell ref="A17:A18"/>
    <mergeCell ref="B18:L18"/>
    <mergeCell ref="B12:L12"/>
    <mergeCell ref="B13:L13"/>
    <mergeCell ref="B14:L14"/>
    <mergeCell ref="B15:L15"/>
    <mergeCell ref="M18:P18"/>
  </mergeCells>
  <printOptions gridLines="1"/>
  <pageMargins left="0.7" right="0.7" top="0.75" bottom="0.75" header="0.3" footer="0.3"/>
  <pageSetup paperSize="9" scale="98" fitToHeight="0" orientation="landscape" r:id="rId1"/>
  <rowBreaks count="4" manualBreakCount="4">
    <brk id="24" max="16383" man="1"/>
    <brk id="46" max="16383" man="1"/>
    <brk id="67" max="16383" man="1"/>
    <brk id="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EC2C-DDB3-7542-A01F-DEB093010272}">
  <sheetPr codeName="Foglio2"/>
  <dimension ref="A1:AI798"/>
  <sheetViews>
    <sheetView zoomScale="131" zoomScaleNormal="131"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hidden="1" customWidth="1"/>
    <col min="31" max="32" width="4.5" style="1" customWidth="1"/>
    <col min="33" max="16384" width="10.85546875" style="1"/>
  </cols>
  <sheetData>
    <row r="1" spans="1:35" ht="18.899999999999999" thickBot="1">
      <c r="A1" s="100" t="s">
        <v>92</v>
      </c>
      <c r="B1" s="101"/>
      <c r="C1" s="101"/>
      <c r="D1" s="101"/>
      <c r="E1" s="101"/>
      <c r="F1" s="101"/>
      <c r="G1" s="101"/>
      <c r="H1" s="101"/>
      <c r="I1" s="101"/>
      <c r="J1" s="101"/>
      <c r="K1" s="101"/>
      <c r="L1" s="101"/>
      <c r="M1" s="101"/>
      <c r="N1" s="101"/>
      <c r="O1" s="101"/>
      <c r="P1" s="101"/>
      <c r="Q1" s="101"/>
      <c r="R1" s="101"/>
      <c r="S1" s="101"/>
      <c r="T1" s="101"/>
      <c r="U1" s="101"/>
      <c r="V1" s="101"/>
      <c r="W1" s="102"/>
    </row>
    <row r="2" spans="1:35">
      <c r="A2" s="2"/>
      <c r="B2" s="2"/>
      <c r="C2" s="2"/>
      <c r="D2" s="2"/>
      <c r="E2" s="2"/>
      <c r="F2" s="2"/>
      <c r="G2" s="2"/>
      <c r="H2" s="2"/>
      <c r="I2" s="2"/>
      <c r="J2" s="2"/>
      <c r="K2" s="2"/>
      <c r="L2" s="2"/>
      <c r="M2" s="2"/>
      <c r="N2" s="2"/>
      <c r="O2" s="2"/>
      <c r="P2" s="2"/>
      <c r="Q2" s="2"/>
      <c r="R2" s="2"/>
      <c r="S2" s="2"/>
      <c r="T2" s="2"/>
      <c r="U2" s="2"/>
      <c r="V2" s="2"/>
      <c r="W2" s="2"/>
    </row>
    <row r="3" spans="1:35">
      <c r="A3" s="2"/>
      <c r="B3" s="2"/>
      <c r="C3" s="2"/>
      <c r="D3" s="2"/>
      <c r="E3" s="2"/>
      <c r="F3" s="2"/>
      <c r="G3" s="2"/>
      <c r="H3" s="2"/>
      <c r="I3" s="2"/>
      <c r="J3" s="2"/>
      <c r="K3" s="2"/>
      <c r="L3" s="2"/>
      <c r="M3" s="2"/>
      <c r="N3" s="2"/>
      <c r="O3" s="2"/>
      <c r="P3" s="2"/>
      <c r="Q3" s="2"/>
      <c r="R3" s="2"/>
      <c r="S3" s="2"/>
      <c r="T3" s="2"/>
      <c r="U3" s="2"/>
      <c r="V3" s="2"/>
      <c r="W3" s="2"/>
    </row>
    <row r="4" spans="1:35"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G4" s="13"/>
      <c r="AH4" s="13"/>
      <c r="AI4"/>
    </row>
    <row r="5" spans="1:35"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G5" s="13"/>
      <c r="AH5" s="13"/>
      <c r="AI5"/>
    </row>
    <row r="6" spans="1:35" ht="45" customHeight="1">
      <c r="A6" s="142">
        <v>1</v>
      </c>
      <c r="B6" s="144" t="s">
        <v>490</v>
      </c>
      <c r="C6" s="144"/>
      <c r="D6" s="144"/>
      <c r="E6" s="144"/>
      <c r="F6" s="144"/>
      <c r="G6" s="144"/>
      <c r="H6" s="144"/>
      <c r="I6" s="245" t="s">
        <v>42</v>
      </c>
      <c r="J6" s="245"/>
      <c r="K6" s="246" t="s">
        <v>43</v>
      </c>
      <c r="L6" s="246"/>
      <c r="M6" s="247" t="s">
        <v>44</v>
      </c>
      <c r="N6" s="247"/>
      <c r="O6" s="248" t="s">
        <v>45</v>
      </c>
      <c r="P6" s="248"/>
      <c r="Q6" s="249">
        <f>AC8</f>
        <v>0</v>
      </c>
      <c r="R6" s="229"/>
      <c r="S6" s="229"/>
      <c r="T6" s="229"/>
      <c r="U6" s="229"/>
      <c r="V6" s="229"/>
      <c r="W6" s="230"/>
      <c r="AD6" s="1">
        <f>Q6</f>
        <v>0</v>
      </c>
      <c r="AG6" s="13"/>
      <c r="AH6" s="13"/>
      <c r="AI6"/>
    </row>
    <row r="7" spans="1:35" ht="15.9">
      <c r="A7" s="143"/>
      <c r="B7" s="145"/>
      <c r="C7" s="145"/>
      <c r="D7" s="145"/>
      <c r="E7" s="145"/>
      <c r="F7" s="145"/>
      <c r="G7" s="145"/>
      <c r="H7" s="145"/>
      <c r="I7" s="233" t="s">
        <v>23</v>
      </c>
      <c r="J7" s="233"/>
      <c r="K7" s="234" t="s">
        <v>82</v>
      </c>
      <c r="L7" s="234"/>
      <c r="M7" s="235" t="s">
        <v>27</v>
      </c>
      <c r="N7" s="235"/>
      <c r="O7" s="236" t="s">
        <v>24</v>
      </c>
      <c r="P7" s="236"/>
      <c r="Q7" s="140"/>
      <c r="R7" s="231"/>
      <c r="S7" s="231"/>
      <c r="T7" s="231"/>
      <c r="U7" s="231"/>
      <c r="V7" s="231"/>
      <c r="W7" s="232"/>
      <c r="AC7" s="9" t="s">
        <v>85</v>
      </c>
      <c r="AG7" s="13"/>
      <c r="AH7" s="13"/>
      <c r="AI7"/>
    </row>
    <row r="8" spans="1:35"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1, 0)</f>
        <v>0</v>
      </c>
      <c r="AA8" s="6">
        <f>IF(M8="X", 2, 0)</f>
        <v>0</v>
      </c>
      <c r="AB8" s="6">
        <f>IF(O8="X", 3, 0)</f>
        <v>0</v>
      </c>
      <c r="AC8" s="5">
        <f>SUM(Y8:AB8)</f>
        <v>0</v>
      </c>
      <c r="AG8" s="13"/>
      <c r="AH8" s="13"/>
      <c r="AI8"/>
    </row>
    <row r="9" spans="1:35" ht="26.15" customHeight="1">
      <c r="A9" s="238" t="s">
        <v>46</v>
      </c>
      <c r="B9" s="239"/>
      <c r="C9" s="239"/>
      <c r="D9" s="239"/>
      <c r="E9" s="239"/>
      <c r="F9" s="239"/>
      <c r="G9" s="239"/>
      <c r="H9" s="239"/>
      <c r="I9" s="239"/>
      <c r="J9" s="239"/>
      <c r="K9" s="239"/>
      <c r="L9" s="239"/>
      <c r="M9" s="239"/>
      <c r="N9" s="239"/>
      <c r="O9" s="239"/>
      <c r="P9" s="239"/>
      <c r="Q9" s="239"/>
      <c r="R9" s="239"/>
      <c r="S9" s="239"/>
      <c r="T9" s="239"/>
      <c r="U9" s="239"/>
      <c r="V9" s="239"/>
      <c r="W9" s="240"/>
      <c r="AG9" s="13"/>
      <c r="AH9" s="13"/>
      <c r="AI9"/>
    </row>
    <row r="10" spans="1:35" ht="22" customHeight="1" thickBot="1">
      <c r="A10" s="241" t="s">
        <v>83</v>
      </c>
      <c r="B10" s="242"/>
      <c r="C10" s="242"/>
      <c r="D10" s="243" t="s">
        <v>84</v>
      </c>
      <c r="E10" s="243"/>
      <c r="F10" s="243"/>
      <c r="G10" s="243"/>
      <c r="H10" s="243"/>
      <c r="I10" s="243"/>
      <c r="J10" s="243"/>
      <c r="K10" s="243"/>
      <c r="L10" s="243"/>
      <c r="M10" s="243"/>
      <c r="N10" s="243"/>
      <c r="O10" s="243"/>
      <c r="P10" s="243"/>
      <c r="Q10" s="243"/>
      <c r="R10" s="243"/>
      <c r="S10" s="243"/>
      <c r="T10" s="243"/>
      <c r="U10" s="243"/>
      <c r="V10" s="243"/>
      <c r="W10" s="244"/>
      <c r="AG10" s="13"/>
      <c r="AH10" s="13"/>
      <c r="AI10"/>
    </row>
    <row r="11" spans="1:35" ht="45" customHeight="1">
      <c r="A11" s="142">
        <v>2</v>
      </c>
      <c r="B11" s="144" t="s">
        <v>47</v>
      </c>
      <c r="C11" s="144"/>
      <c r="D11" s="144"/>
      <c r="E11" s="144"/>
      <c r="F11" s="144"/>
      <c r="G11" s="144"/>
      <c r="H11" s="144"/>
      <c r="I11" s="245" t="s">
        <v>48</v>
      </c>
      <c r="J11" s="245"/>
      <c r="K11" s="246" t="s">
        <v>49</v>
      </c>
      <c r="L11" s="246"/>
      <c r="M11" s="247" t="s">
        <v>50</v>
      </c>
      <c r="N11" s="247"/>
      <c r="O11" s="248" t="s">
        <v>51</v>
      </c>
      <c r="P11" s="248"/>
      <c r="Q11" s="249">
        <f>AC13</f>
        <v>0</v>
      </c>
      <c r="R11" s="229"/>
      <c r="S11" s="229"/>
      <c r="T11" s="229"/>
      <c r="U11" s="229"/>
      <c r="V11" s="229"/>
      <c r="W11" s="230"/>
      <c r="AD11" s="1">
        <f>Q11</f>
        <v>0</v>
      </c>
      <c r="AG11" s="13"/>
      <c r="AH11" s="13"/>
      <c r="AI11"/>
    </row>
    <row r="12" spans="1:35" ht="15.9">
      <c r="A12" s="143"/>
      <c r="B12" s="145"/>
      <c r="C12" s="145"/>
      <c r="D12" s="145"/>
      <c r="E12" s="145"/>
      <c r="F12" s="145"/>
      <c r="G12" s="145"/>
      <c r="H12" s="145"/>
      <c r="I12" s="233" t="s">
        <v>23</v>
      </c>
      <c r="J12" s="233"/>
      <c r="K12" s="234" t="s">
        <v>82</v>
      </c>
      <c r="L12" s="234"/>
      <c r="M12" s="235" t="s">
        <v>27</v>
      </c>
      <c r="N12" s="235"/>
      <c r="O12" s="236" t="s">
        <v>24</v>
      </c>
      <c r="P12" s="236"/>
      <c r="Q12" s="140"/>
      <c r="R12" s="231"/>
      <c r="S12" s="231"/>
      <c r="T12" s="231"/>
      <c r="U12" s="231"/>
      <c r="V12" s="231"/>
      <c r="W12" s="232"/>
      <c r="AC12" s="9" t="s">
        <v>85</v>
      </c>
      <c r="AG12" s="13"/>
      <c r="AH12" s="13"/>
      <c r="AI12"/>
    </row>
    <row r="13" spans="1:35"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1, 0)</f>
        <v>0</v>
      </c>
      <c r="AA13" s="6">
        <f>IF(M13="X", 2, 0)</f>
        <v>0</v>
      </c>
      <c r="AB13" s="6">
        <f>IF(O13="X", 3, 0)</f>
        <v>0</v>
      </c>
      <c r="AC13" s="5">
        <f>SUM(Y13:AB13)</f>
        <v>0</v>
      </c>
      <c r="AG13" s="13"/>
      <c r="AH13" s="13"/>
      <c r="AI13"/>
    </row>
    <row r="14" spans="1:35" ht="38.15" customHeight="1">
      <c r="A14" s="238" t="s">
        <v>52</v>
      </c>
      <c r="B14" s="239"/>
      <c r="C14" s="239"/>
      <c r="D14" s="239"/>
      <c r="E14" s="239"/>
      <c r="F14" s="239"/>
      <c r="G14" s="239"/>
      <c r="H14" s="239"/>
      <c r="I14" s="239"/>
      <c r="J14" s="239"/>
      <c r="K14" s="239"/>
      <c r="L14" s="239"/>
      <c r="M14" s="239"/>
      <c r="N14" s="239"/>
      <c r="O14" s="239"/>
      <c r="P14" s="239"/>
      <c r="Q14" s="239"/>
      <c r="R14" s="239"/>
      <c r="S14" s="239"/>
      <c r="T14" s="239"/>
      <c r="U14" s="239"/>
      <c r="V14" s="239"/>
      <c r="W14" s="240"/>
      <c r="AG14" s="13"/>
      <c r="AH14" s="13"/>
      <c r="AI14"/>
    </row>
    <row r="15" spans="1:35" ht="17.149999999999999" customHeight="1" thickBot="1">
      <c r="A15" s="241" t="s">
        <v>83</v>
      </c>
      <c r="B15" s="242"/>
      <c r="C15" s="242"/>
      <c r="D15" s="243" t="s">
        <v>86</v>
      </c>
      <c r="E15" s="243"/>
      <c r="F15" s="243"/>
      <c r="G15" s="243"/>
      <c r="H15" s="243"/>
      <c r="I15" s="243"/>
      <c r="J15" s="243"/>
      <c r="K15" s="243"/>
      <c r="L15" s="243"/>
      <c r="M15" s="243"/>
      <c r="N15" s="243"/>
      <c r="O15" s="243"/>
      <c r="P15" s="243"/>
      <c r="Q15" s="243"/>
      <c r="R15" s="243"/>
      <c r="S15" s="243"/>
      <c r="T15" s="243"/>
      <c r="U15" s="243"/>
      <c r="V15" s="243"/>
      <c r="W15" s="244"/>
      <c r="AG15" s="13"/>
      <c r="AH15" s="13"/>
      <c r="AI15"/>
    </row>
    <row r="16" spans="1:35" ht="39" customHeight="1">
      <c r="A16" s="142">
        <v>3</v>
      </c>
      <c r="B16" s="144" t="s">
        <v>53</v>
      </c>
      <c r="C16" s="144"/>
      <c r="D16" s="144"/>
      <c r="E16" s="144"/>
      <c r="F16" s="144"/>
      <c r="G16" s="144"/>
      <c r="H16" s="144"/>
      <c r="I16" s="245" t="s">
        <v>54</v>
      </c>
      <c r="J16" s="245"/>
      <c r="K16" s="246" t="s">
        <v>55</v>
      </c>
      <c r="L16" s="246"/>
      <c r="M16" s="247" t="s">
        <v>56</v>
      </c>
      <c r="N16" s="247"/>
      <c r="O16" s="248" t="s">
        <v>57</v>
      </c>
      <c r="P16" s="248"/>
      <c r="Q16" s="249">
        <f>AC18</f>
        <v>0</v>
      </c>
      <c r="R16" s="229"/>
      <c r="S16" s="229"/>
      <c r="T16" s="229"/>
      <c r="U16" s="229"/>
      <c r="V16" s="229"/>
      <c r="W16" s="230"/>
      <c r="AD16" s="1">
        <f>Q16</f>
        <v>0</v>
      </c>
      <c r="AG16" s="13"/>
      <c r="AH16" s="13"/>
      <c r="AI16"/>
    </row>
    <row r="17" spans="1:35" ht="15.9">
      <c r="A17" s="143"/>
      <c r="B17" s="145"/>
      <c r="C17" s="145"/>
      <c r="D17" s="145"/>
      <c r="E17" s="145"/>
      <c r="F17" s="145"/>
      <c r="G17" s="145"/>
      <c r="H17" s="145"/>
      <c r="I17" s="233" t="s">
        <v>23</v>
      </c>
      <c r="J17" s="233"/>
      <c r="K17" s="234" t="s">
        <v>27</v>
      </c>
      <c r="L17" s="234"/>
      <c r="M17" s="235" t="s">
        <v>28</v>
      </c>
      <c r="N17" s="235"/>
      <c r="O17" s="236" t="s">
        <v>25</v>
      </c>
      <c r="P17" s="236"/>
      <c r="Q17" s="140"/>
      <c r="R17" s="231"/>
      <c r="S17" s="231"/>
      <c r="T17" s="231"/>
      <c r="U17" s="231"/>
      <c r="V17" s="231"/>
      <c r="W17" s="232"/>
      <c r="AC17" s="9" t="s">
        <v>85</v>
      </c>
      <c r="AG17" s="13"/>
      <c r="AH17" s="13"/>
      <c r="AI17"/>
    </row>
    <row r="18" spans="1:35"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2, 0)</f>
        <v>0</v>
      </c>
      <c r="AA18" s="6">
        <f>IF(M18="X", 4, 0)</f>
        <v>0</v>
      </c>
      <c r="AB18" s="6">
        <f>IF(O18="X", 6, 0)</f>
        <v>0</v>
      </c>
      <c r="AC18" s="5">
        <f>SUM(Y18:AB18)</f>
        <v>0</v>
      </c>
      <c r="AG18" s="13"/>
      <c r="AH18" s="13"/>
      <c r="AI18"/>
    </row>
    <row r="19" spans="1:35" ht="42" customHeight="1">
      <c r="A19" s="238" t="s">
        <v>58</v>
      </c>
      <c r="B19" s="239"/>
      <c r="C19" s="239"/>
      <c r="D19" s="239"/>
      <c r="E19" s="239"/>
      <c r="F19" s="239"/>
      <c r="G19" s="239"/>
      <c r="H19" s="239"/>
      <c r="I19" s="239"/>
      <c r="J19" s="239"/>
      <c r="K19" s="239"/>
      <c r="L19" s="239"/>
      <c r="M19" s="239"/>
      <c r="N19" s="239"/>
      <c r="O19" s="239"/>
      <c r="P19" s="239"/>
      <c r="Q19" s="239"/>
      <c r="R19" s="239"/>
      <c r="S19" s="239"/>
      <c r="T19" s="239"/>
      <c r="U19" s="239"/>
      <c r="V19" s="239"/>
      <c r="W19" s="240"/>
      <c r="AG19" s="13"/>
      <c r="AH19" s="13"/>
      <c r="AI19"/>
    </row>
    <row r="20" spans="1:35" ht="17.149999999999999" customHeight="1" thickBot="1">
      <c r="A20" s="241" t="s">
        <v>83</v>
      </c>
      <c r="B20" s="242"/>
      <c r="C20" s="242"/>
      <c r="D20" s="243" t="s">
        <v>87</v>
      </c>
      <c r="E20" s="243"/>
      <c r="F20" s="243"/>
      <c r="G20" s="243"/>
      <c r="H20" s="243"/>
      <c r="I20" s="243"/>
      <c r="J20" s="243"/>
      <c r="K20" s="243"/>
      <c r="L20" s="243"/>
      <c r="M20" s="243"/>
      <c r="N20" s="243"/>
      <c r="O20" s="243"/>
      <c r="P20" s="243"/>
      <c r="Q20" s="243"/>
      <c r="R20" s="243"/>
      <c r="S20" s="243"/>
      <c r="T20" s="243"/>
      <c r="U20" s="243"/>
      <c r="V20" s="243"/>
      <c r="W20" s="244"/>
      <c r="AG20" s="13"/>
      <c r="AH20" s="13"/>
      <c r="AI20"/>
    </row>
    <row r="21" spans="1:35" ht="43" customHeight="1">
      <c r="A21" s="142">
        <v>4</v>
      </c>
      <c r="B21" s="144" t="s">
        <v>491</v>
      </c>
      <c r="C21" s="144"/>
      <c r="D21" s="144"/>
      <c r="E21" s="144"/>
      <c r="F21" s="144"/>
      <c r="G21" s="144"/>
      <c r="H21" s="144"/>
      <c r="I21" s="245" t="s">
        <v>492</v>
      </c>
      <c r="J21" s="245"/>
      <c r="K21" s="246" t="s">
        <v>493</v>
      </c>
      <c r="L21" s="246"/>
      <c r="M21" s="247" t="s">
        <v>494</v>
      </c>
      <c r="N21" s="247"/>
      <c r="O21" s="248" t="s">
        <v>495</v>
      </c>
      <c r="P21" s="248"/>
      <c r="Q21" s="249">
        <f>AC23</f>
        <v>0</v>
      </c>
      <c r="R21" s="229"/>
      <c r="S21" s="229"/>
      <c r="T21" s="229"/>
      <c r="U21" s="229"/>
      <c r="V21" s="229"/>
      <c r="W21" s="230"/>
      <c r="AD21" s="1">
        <f>Q21</f>
        <v>0</v>
      </c>
      <c r="AG21" s="13"/>
      <c r="AH21" s="13"/>
      <c r="AI21"/>
    </row>
    <row r="22" spans="1:35" ht="15.9">
      <c r="A22" s="143"/>
      <c r="B22" s="145"/>
      <c r="C22" s="145"/>
      <c r="D22" s="145"/>
      <c r="E22" s="145"/>
      <c r="F22" s="145"/>
      <c r="G22" s="145"/>
      <c r="H22" s="145"/>
      <c r="I22" s="233" t="s">
        <v>23</v>
      </c>
      <c r="J22" s="233"/>
      <c r="K22" s="234" t="s">
        <v>27</v>
      </c>
      <c r="L22" s="234"/>
      <c r="M22" s="235" t="s">
        <v>28</v>
      </c>
      <c r="N22" s="235"/>
      <c r="O22" s="236" t="s">
        <v>25</v>
      </c>
      <c r="P22" s="236"/>
      <c r="Q22" s="140"/>
      <c r="R22" s="231"/>
      <c r="S22" s="231"/>
      <c r="T22" s="231"/>
      <c r="U22" s="231"/>
      <c r="V22" s="231"/>
      <c r="W22" s="232"/>
      <c r="AC22" s="9" t="s">
        <v>85</v>
      </c>
      <c r="AG22" s="13"/>
      <c r="AH22" s="13"/>
      <c r="AI22"/>
    </row>
    <row r="23" spans="1:35"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2, 0)</f>
        <v>0</v>
      </c>
      <c r="AA23" s="6">
        <f>IF(M23="X", 4, 0)</f>
        <v>0</v>
      </c>
      <c r="AB23" s="6">
        <f>IF(O23="X", 6, 0)</f>
        <v>0</v>
      </c>
      <c r="AC23" s="5">
        <f>SUM(Y23:AB23)</f>
        <v>0</v>
      </c>
      <c r="AG23" s="13"/>
      <c r="AH23" s="13"/>
      <c r="AI23"/>
    </row>
    <row r="24" spans="1:35" ht="26.15" customHeight="1">
      <c r="A24" s="238" t="s">
        <v>496</v>
      </c>
      <c r="B24" s="239"/>
      <c r="C24" s="239"/>
      <c r="D24" s="239"/>
      <c r="E24" s="239"/>
      <c r="F24" s="239"/>
      <c r="G24" s="239"/>
      <c r="H24" s="239"/>
      <c r="I24" s="239"/>
      <c r="J24" s="239"/>
      <c r="K24" s="239"/>
      <c r="L24" s="239"/>
      <c r="M24" s="239"/>
      <c r="N24" s="239"/>
      <c r="O24" s="239"/>
      <c r="P24" s="239"/>
      <c r="Q24" s="239"/>
      <c r="R24" s="239"/>
      <c r="S24" s="239"/>
      <c r="T24" s="239"/>
      <c r="U24" s="239"/>
      <c r="V24" s="239"/>
      <c r="W24" s="240"/>
    </row>
    <row r="25" spans="1:35" ht="20.149999999999999" customHeight="1" thickBot="1">
      <c r="A25" s="241" t="s">
        <v>83</v>
      </c>
      <c r="B25" s="242"/>
      <c r="C25" s="242"/>
      <c r="D25" s="243" t="s">
        <v>497</v>
      </c>
      <c r="E25" s="243"/>
      <c r="F25" s="243"/>
      <c r="G25" s="243"/>
      <c r="H25" s="243"/>
      <c r="I25" s="243"/>
      <c r="J25" s="243"/>
      <c r="K25" s="243"/>
      <c r="L25" s="243"/>
      <c r="M25" s="243"/>
      <c r="N25" s="243"/>
      <c r="O25" s="243"/>
      <c r="P25" s="243"/>
      <c r="Q25" s="243"/>
      <c r="R25" s="243"/>
      <c r="S25" s="243"/>
      <c r="T25" s="243"/>
      <c r="U25" s="243"/>
      <c r="V25" s="243"/>
      <c r="W25" s="244"/>
    </row>
    <row r="26" spans="1:35" ht="29.15" customHeight="1">
      <c r="A26" s="142">
        <v>5</v>
      </c>
      <c r="B26" s="144" t="s">
        <v>59</v>
      </c>
      <c r="C26" s="144"/>
      <c r="D26" s="144"/>
      <c r="E26" s="144"/>
      <c r="F26" s="144"/>
      <c r="G26" s="144"/>
      <c r="H26" s="144"/>
      <c r="I26" s="245" t="s">
        <v>48</v>
      </c>
      <c r="J26" s="245"/>
      <c r="K26" s="246" t="s">
        <v>60</v>
      </c>
      <c r="L26" s="246"/>
      <c r="M26" s="247" t="s">
        <v>61</v>
      </c>
      <c r="N26" s="247"/>
      <c r="O26" s="248" t="s">
        <v>62</v>
      </c>
      <c r="P26" s="248"/>
      <c r="Q26" s="249">
        <f>AC28</f>
        <v>0</v>
      </c>
      <c r="R26" s="229"/>
      <c r="S26" s="229"/>
      <c r="T26" s="229"/>
      <c r="U26" s="229"/>
      <c r="V26" s="229"/>
      <c r="W26" s="230"/>
      <c r="AD26" s="1">
        <f>Q26</f>
        <v>0</v>
      </c>
    </row>
    <row r="27" spans="1:35">
      <c r="A27" s="143"/>
      <c r="B27" s="145"/>
      <c r="C27" s="145"/>
      <c r="D27" s="145"/>
      <c r="E27" s="145"/>
      <c r="F27" s="145"/>
      <c r="G27" s="145"/>
      <c r="H27" s="145"/>
      <c r="I27" s="233" t="s">
        <v>23</v>
      </c>
      <c r="J27" s="233"/>
      <c r="K27" s="234" t="s">
        <v>82</v>
      </c>
      <c r="L27" s="234"/>
      <c r="M27" s="235" t="s">
        <v>27</v>
      </c>
      <c r="N27" s="235"/>
      <c r="O27" s="236" t="s">
        <v>24</v>
      </c>
      <c r="P27" s="236"/>
      <c r="Q27" s="140"/>
      <c r="R27" s="231"/>
      <c r="S27" s="231"/>
      <c r="T27" s="231"/>
      <c r="U27" s="231"/>
      <c r="V27" s="231"/>
      <c r="W27" s="232"/>
      <c r="AC27" s="9" t="s">
        <v>85</v>
      </c>
    </row>
    <row r="28" spans="1:35"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1, 0)</f>
        <v>0</v>
      </c>
      <c r="AA28" s="6">
        <f>IF(M28="X", 2, 0)</f>
        <v>0</v>
      </c>
      <c r="AB28" s="6">
        <f>IF(O28="X", 3, 0)</f>
        <v>0</v>
      </c>
      <c r="AC28" s="5">
        <f>SUM(Y28:AB28)</f>
        <v>0</v>
      </c>
    </row>
    <row r="29" spans="1:35" ht="26.15" customHeight="1">
      <c r="A29" s="238" t="s">
        <v>63</v>
      </c>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35" ht="20.149999999999999" customHeight="1" thickBot="1">
      <c r="A30" s="241" t="s">
        <v>83</v>
      </c>
      <c r="B30" s="242"/>
      <c r="C30" s="242"/>
      <c r="D30" s="243" t="s">
        <v>88</v>
      </c>
      <c r="E30" s="243"/>
      <c r="F30" s="243"/>
      <c r="G30" s="243"/>
      <c r="H30" s="243"/>
      <c r="I30" s="243"/>
      <c r="J30" s="243"/>
      <c r="K30" s="243"/>
      <c r="L30" s="243"/>
      <c r="M30" s="243"/>
      <c r="N30" s="243"/>
      <c r="O30" s="243"/>
      <c r="P30" s="243"/>
      <c r="Q30" s="243"/>
      <c r="R30" s="243"/>
      <c r="S30" s="243"/>
      <c r="T30" s="243"/>
      <c r="U30" s="243"/>
      <c r="V30" s="243"/>
      <c r="W30" s="244"/>
    </row>
    <row r="31" spans="1:35" ht="28" customHeight="1">
      <c r="A31" s="142">
        <v>6</v>
      </c>
      <c r="B31" s="144" t="s">
        <v>64</v>
      </c>
      <c r="C31" s="144"/>
      <c r="D31" s="144"/>
      <c r="E31" s="144"/>
      <c r="F31" s="144"/>
      <c r="G31" s="144"/>
      <c r="H31" s="144"/>
      <c r="I31" s="245" t="s">
        <v>65</v>
      </c>
      <c r="J31" s="245"/>
      <c r="K31" s="246" t="s">
        <v>89</v>
      </c>
      <c r="L31" s="246"/>
      <c r="M31" s="247" t="s">
        <v>66</v>
      </c>
      <c r="N31" s="247"/>
      <c r="O31" s="248" t="s">
        <v>67</v>
      </c>
      <c r="P31" s="248"/>
      <c r="Q31" s="249">
        <f>AC33</f>
        <v>0</v>
      </c>
      <c r="R31" s="229"/>
      <c r="S31" s="229"/>
      <c r="T31" s="229"/>
      <c r="U31" s="229"/>
      <c r="V31" s="229"/>
      <c r="W31" s="230"/>
      <c r="AD31" s="1">
        <f>Q31</f>
        <v>0</v>
      </c>
    </row>
    <row r="32" spans="1:35">
      <c r="A32" s="143"/>
      <c r="B32" s="145"/>
      <c r="C32" s="145"/>
      <c r="D32" s="145"/>
      <c r="E32" s="145"/>
      <c r="F32" s="145"/>
      <c r="G32" s="145"/>
      <c r="H32" s="145"/>
      <c r="I32" s="233" t="s">
        <v>23</v>
      </c>
      <c r="J32" s="233"/>
      <c r="K32" s="234" t="s">
        <v>82</v>
      </c>
      <c r="L32" s="234"/>
      <c r="M32" s="235" t="s">
        <v>27</v>
      </c>
      <c r="N32" s="235"/>
      <c r="O32" s="236" t="s">
        <v>24</v>
      </c>
      <c r="P32" s="236"/>
      <c r="Q32" s="140"/>
      <c r="R32" s="231"/>
      <c r="S32" s="231"/>
      <c r="T32" s="231"/>
      <c r="U32" s="231"/>
      <c r="V32" s="231"/>
      <c r="W32" s="232"/>
      <c r="AC32" s="9" t="s">
        <v>85</v>
      </c>
    </row>
    <row r="33" spans="1:30"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1, 0)</f>
        <v>0</v>
      </c>
      <c r="AA33" s="6">
        <f>IF(M33="X", 2, 0)</f>
        <v>0</v>
      </c>
      <c r="AB33" s="6">
        <f>IF(O33="X", 3, 0)</f>
        <v>0</v>
      </c>
      <c r="AC33" s="5">
        <f>SUM(Y33:AB33)</f>
        <v>0</v>
      </c>
    </row>
    <row r="34" spans="1:30" ht="24" customHeight="1">
      <c r="A34" s="238" t="s">
        <v>385</v>
      </c>
      <c r="B34" s="239"/>
      <c r="C34" s="239"/>
      <c r="D34" s="239"/>
      <c r="E34" s="239"/>
      <c r="F34" s="239"/>
      <c r="G34" s="239"/>
      <c r="H34" s="239"/>
      <c r="I34" s="239"/>
      <c r="J34" s="239"/>
      <c r="K34" s="239"/>
      <c r="L34" s="239"/>
      <c r="M34" s="239"/>
      <c r="N34" s="239"/>
      <c r="O34" s="239"/>
      <c r="P34" s="239"/>
      <c r="Q34" s="239"/>
      <c r="R34" s="239"/>
      <c r="S34" s="239"/>
      <c r="T34" s="239"/>
      <c r="U34" s="239"/>
      <c r="V34" s="239"/>
      <c r="W34" s="240"/>
    </row>
    <row r="35" spans="1:30" ht="13.3" thickBot="1">
      <c r="A35" s="241" t="s">
        <v>83</v>
      </c>
      <c r="B35" s="242"/>
      <c r="C35" s="242"/>
      <c r="D35" s="243" t="s">
        <v>386</v>
      </c>
      <c r="E35" s="243"/>
      <c r="F35" s="243"/>
      <c r="G35" s="243"/>
      <c r="H35" s="243"/>
      <c r="I35" s="243"/>
      <c r="J35" s="243"/>
      <c r="K35" s="243"/>
      <c r="L35" s="243"/>
      <c r="M35" s="243"/>
      <c r="N35" s="243"/>
      <c r="O35" s="243"/>
      <c r="P35" s="243"/>
      <c r="Q35" s="243"/>
      <c r="R35" s="243"/>
      <c r="S35" s="243"/>
      <c r="T35" s="243"/>
      <c r="U35" s="243"/>
      <c r="V35" s="243"/>
      <c r="W35" s="244"/>
    </row>
    <row r="36" spans="1:30" ht="45" customHeight="1">
      <c r="A36" s="142">
        <v>7</v>
      </c>
      <c r="B36" s="144" t="s">
        <v>68</v>
      </c>
      <c r="C36" s="144"/>
      <c r="D36" s="144"/>
      <c r="E36" s="144"/>
      <c r="F36" s="144"/>
      <c r="G36" s="144"/>
      <c r="H36" s="144"/>
      <c r="I36" s="245" t="s">
        <v>69</v>
      </c>
      <c r="J36" s="245"/>
      <c r="K36" s="246" t="s">
        <v>70</v>
      </c>
      <c r="L36" s="246"/>
      <c r="M36" s="247" t="s">
        <v>71</v>
      </c>
      <c r="N36" s="247"/>
      <c r="O36" s="248" t="s">
        <v>72</v>
      </c>
      <c r="P36" s="248"/>
      <c r="Q36" s="249">
        <f>AC38</f>
        <v>0</v>
      </c>
      <c r="R36" s="229"/>
      <c r="S36" s="229"/>
      <c r="T36" s="229"/>
      <c r="U36" s="229"/>
      <c r="V36" s="229"/>
      <c r="W36" s="230"/>
      <c r="AD36" s="1">
        <f>Q36</f>
        <v>0</v>
      </c>
    </row>
    <row r="37" spans="1:30">
      <c r="A37" s="143"/>
      <c r="B37" s="145"/>
      <c r="C37" s="145"/>
      <c r="D37" s="145"/>
      <c r="E37" s="145"/>
      <c r="F37" s="145"/>
      <c r="G37" s="145"/>
      <c r="H37" s="145"/>
      <c r="I37" s="233" t="s">
        <v>23</v>
      </c>
      <c r="J37" s="233"/>
      <c r="K37" s="234" t="s">
        <v>82</v>
      </c>
      <c r="L37" s="234"/>
      <c r="M37" s="235" t="s">
        <v>27</v>
      </c>
      <c r="N37" s="235"/>
      <c r="O37" s="236" t="s">
        <v>24</v>
      </c>
      <c r="P37" s="236"/>
      <c r="Q37" s="140"/>
      <c r="R37" s="231"/>
      <c r="S37" s="231"/>
      <c r="T37" s="231"/>
      <c r="U37" s="231"/>
      <c r="V37" s="231"/>
      <c r="W37" s="232"/>
      <c r="AC37" s="9" t="s">
        <v>85</v>
      </c>
    </row>
    <row r="38" spans="1:30"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1, 0)</f>
        <v>0</v>
      </c>
      <c r="AA38" s="6">
        <f>IF(M38="X", 2, 0)</f>
        <v>0</v>
      </c>
      <c r="AB38" s="6">
        <f>IF(O38="X", 3, 0)</f>
        <v>0</v>
      </c>
      <c r="AC38" s="5">
        <f>SUM(Y38:AB38)</f>
        <v>0</v>
      </c>
    </row>
    <row r="39" spans="1:30" ht="31" customHeight="1">
      <c r="A39" s="238" t="s">
        <v>73</v>
      </c>
      <c r="B39" s="239"/>
      <c r="C39" s="239"/>
      <c r="D39" s="239"/>
      <c r="E39" s="239"/>
      <c r="F39" s="239"/>
      <c r="G39" s="239"/>
      <c r="H39" s="239"/>
      <c r="I39" s="239"/>
      <c r="J39" s="239"/>
      <c r="K39" s="239"/>
      <c r="L39" s="239"/>
      <c r="M39" s="239"/>
      <c r="N39" s="239"/>
      <c r="O39" s="239"/>
      <c r="P39" s="239"/>
      <c r="Q39" s="239"/>
      <c r="R39" s="239"/>
      <c r="S39" s="239"/>
      <c r="T39" s="239"/>
      <c r="U39" s="239"/>
      <c r="V39" s="239"/>
      <c r="W39" s="240"/>
    </row>
    <row r="40" spans="1:30" ht="18" customHeight="1" thickBot="1">
      <c r="A40" s="241" t="s">
        <v>83</v>
      </c>
      <c r="B40" s="242"/>
      <c r="C40" s="242"/>
      <c r="D40" s="243" t="s">
        <v>90</v>
      </c>
      <c r="E40" s="243"/>
      <c r="F40" s="243"/>
      <c r="G40" s="243"/>
      <c r="H40" s="243"/>
      <c r="I40" s="243"/>
      <c r="J40" s="243"/>
      <c r="K40" s="243"/>
      <c r="L40" s="243"/>
      <c r="M40" s="243"/>
      <c r="N40" s="243"/>
      <c r="O40" s="243"/>
      <c r="P40" s="243"/>
      <c r="Q40" s="243"/>
      <c r="R40" s="243"/>
      <c r="S40" s="243"/>
      <c r="T40" s="243"/>
      <c r="U40" s="243"/>
      <c r="V40" s="243"/>
      <c r="W40" s="244"/>
    </row>
    <row r="41" spans="1:30" ht="44.15" customHeight="1">
      <c r="A41" s="142">
        <v>8</v>
      </c>
      <c r="B41" s="144" t="s">
        <v>74</v>
      </c>
      <c r="C41" s="144"/>
      <c r="D41" s="144"/>
      <c r="E41" s="144"/>
      <c r="F41" s="144"/>
      <c r="G41" s="144"/>
      <c r="H41" s="144"/>
      <c r="I41" s="245" t="s">
        <v>69</v>
      </c>
      <c r="J41" s="245"/>
      <c r="K41" s="246" t="s">
        <v>70</v>
      </c>
      <c r="L41" s="246"/>
      <c r="M41" s="247" t="s">
        <v>71</v>
      </c>
      <c r="N41" s="247"/>
      <c r="O41" s="248" t="s">
        <v>72</v>
      </c>
      <c r="P41" s="248"/>
      <c r="Q41" s="249">
        <f>AC43</f>
        <v>0</v>
      </c>
      <c r="R41" s="229"/>
      <c r="S41" s="229"/>
      <c r="T41" s="229"/>
      <c r="U41" s="229"/>
      <c r="V41" s="229"/>
      <c r="W41" s="230"/>
      <c r="AD41" s="1">
        <f>Q41</f>
        <v>0</v>
      </c>
    </row>
    <row r="42" spans="1:30">
      <c r="A42" s="143"/>
      <c r="B42" s="145"/>
      <c r="C42" s="145"/>
      <c r="D42" s="145"/>
      <c r="E42" s="145"/>
      <c r="F42" s="145"/>
      <c r="G42" s="145"/>
      <c r="H42" s="145"/>
      <c r="I42" s="233" t="s">
        <v>23</v>
      </c>
      <c r="J42" s="233"/>
      <c r="K42" s="234" t="s">
        <v>82</v>
      </c>
      <c r="L42" s="234"/>
      <c r="M42" s="235" t="s">
        <v>27</v>
      </c>
      <c r="N42" s="235"/>
      <c r="O42" s="236" t="s">
        <v>24</v>
      </c>
      <c r="P42" s="236"/>
      <c r="Q42" s="140"/>
      <c r="R42" s="231"/>
      <c r="S42" s="231"/>
      <c r="T42" s="231"/>
      <c r="U42" s="231"/>
      <c r="V42" s="231"/>
      <c r="W42" s="232"/>
      <c r="AC42" s="9" t="s">
        <v>85</v>
      </c>
    </row>
    <row r="43" spans="1:30" ht="20.6">
      <c r="A43" s="143"/>
      <c r="B43" s="145"/>
      <c r="C43" s="145"/>
      <c r="D43" s="145"/>
      <c r="E43" s="145"/>
      <c r="F43" s="145"/>
      <c r="G43" s="145"/>
      <c r="H43" s="145"/>
      <c r="I43" s="237"/>
      <c r="J43" s="237"/>
      <c r="K43" s="237"/>
      <c r="L43" s="237"/>
      <c r="M43" s="237"/>
      <c r="N43" s="237"/>
      <c r="O43" s="237"/>
      <c r="P43" s="237"/>
      <c r="Q43" s="140"/>
      <c r="R43" s="231"/>
      <c r="S43" s="231"/>
      <c r="T43" s="231"/>
      <c r="U43" s="231"/>
      <c r="V43" s="231"/>
      <c r="W43" s="232"/>
      <c r="Y43" s="6">
        <f>IF(I43="X", 0, 0)</f>
        <v>0</v>
      </c>
      <c r="Z43" s="6">
        <f>IF(K43="X", 1, 0)</f>
        <v>0</v>
      </c>
      <c r="AA43" s="6">
        <f>IF(M43="X", 2, 0)</f>
        <v>0</v>
      </c>
      <c r="AB43" s="6">
        <f>IF(O43="X", 3, 0)</f>
        <v>0</v>
      </c>
      <c r="AC43" s="5">
        <f>SUM(Y43:AB43)</f>
        <v>0</v>
      </c>
    </row>
    <row r="44" spans="1:30" ht="19" customHeight="1">
      <c r="A44" s="216" t="s">
        <v>420</v>
      </c>
      <c r="B44" s="217"/>
      <c r="C44" s="217"/>
      <c r="D44" s="217"/>
      <c r="E44" s="217"/>
      <c r="F44" s="217"/>
      <c r="G44" s="217"/>
      <c r="H44" s="217"/>
      <c r="I44" s="217"/>
      <c r="J44" s="217"/>
      <c r="K44" s="217"/>
      <c r="L44" s="217"/>
      <c r="M44" s="217"/>
      <c r="N44" s="217"/>
      <c r="O44" s="217"/>
      <c r="P44" s="217"/>
      <c r="Q44" s="217"/>
      <c r="R44" s="217"/>
      <c r="S44" s="217"/>
      <c r="T44" s="217"/>
      <c r="U44" s="217"/>
      <c r="V44" s="217"/>
      <c r="W44" s="218"/>
    </row>
    <row r="45" spans="1:30" ht="25" customHeight="1" thickBot="1">
      <c r="A45" s="219" t="s">
        <v>83</v>
      </c>
      <c r="B45" s="220"/>
      <c r="C45" s="220"/>
      <c r="D45" s="221" t="s">
        <v>421</v>
      </c>
      <c r="E45" s="221"/>
      <c r="F45" s="221"/>
      <c r="G45" s="221"/>
      <c r="H45" s="221"/>
      <c r="I45" s="221"/>
      <c r="J45" s="221"/>
      <c r="K45" s="221"/>
      <c r="L45" s="221"/>
      <c r="M45" s="221"/>
      <c r="N45" s="221"/>
      <c r="O45" s="221"/>
      <c r="P45" s="221"/>
      <c r="Q45" s="221"/>
      <c r="R45" s="221"/>
      <c r="S45" s="221"/>
      <c r="T45" s="221"/>
      <c r="U45" s="221"/>
      <c r="V45" s="221"/>
      <c r="W45" s="222"/>
    </row>
    <row r="46" spans="1:30" ht="13.3" thickBot="1">
      <c r="A46" s="2"/>
      <c r="B46" s="2"/>
      <c r="C46" s="2"/>
      <c r="D46" s="2"/>
      <c r="E46" s="2"/>
      <c r="F46" s="2"/>
      <c r="G46" s="2"/>
      <c r="H46" s="2"/>
      <c r="I46" s="2"/>
      <c r="J46" s="2"/>
      <c r="K46" s="2"/>
      <c r="L46" s="2"/>
      <c r="M46" s="2"/>
      <c r="N46" s="2"/>
      <c r="O46" s="2"/>
      <c r="P46" s="2"/>
      <c r="Q46" s="2"/>
      <c r="R46" s="2"/>
      <c r="S46" s="2"/>
      <c r="T46" s="2"/>
      <c r="U46" s="2"/>
      <c r="V46" s="2"/>
      <c r="W46" s="2"/>
    </row>
    <row r="47" spans="1:30" ht="24" customHeight="1">
      <c r="A47" s="223" t="s">
        <v>75</v>
      </c>
      <c r="B47" s="224"/>
      <c r="C47" s="224"/>
      <c r="D47" s="224"/>
      <c r="E47" s="224"/>
      <c r="F47" s="224"/>
      <c r="G47" s="224"/>
      <c r="H47" s="224"/>
      <c r="I47" s="224"/>
      <c r="J47" s="224"/>
      <c r="K47" s="224"/>
      <c r="L47" s="224"/>
      <c r="M47" s="224"/>
      <c r="N47" s="224"/>
      <c r="O47" s="224"/>
      <c r="P47" s="225"/>
      <c r="Q47" s="11">
        <f>Q41+Q36+Q31+Q26+Q21+Q16+Q11+Q6</f>
        <v>0</v>
      </c>
      <c r="R47" s="214"/>
      <c r="S47" s="214"/>
      <c r="T47" s="214"/>
      <c r="U47" s="214"/>
      <c r="V47" s="214"/>
      <c r="W47" s="214"/>
    </row>
    <row r="48" spans="1:30" ht="13.3" thickBot="1">
      <c r="A48" s="226"/>
      <c r="B48" s="227"/>
      <c r="C48" s="227"/>
      <c r="D48" s="227"/>
      <c r="E48" s="227"/>
      <c r="F48" s="227"/>
      <c r="G48" s="227"/>
      <c r="H48" s="227"/>
      <c r="I48" s="227"/>
      <c r="J48" s="227"/>
      <c r="K48" s="227"/>
      <c r="L48" s="227"/>
      <c r="M48" s="227"/>
      <c r="N48" s="227"/>
      <c r="O48" s="227"/>
      <c r="P48" s="228"/>
      <c r="Q48" s="12" t="s">
        <v>76</v>
      </c>
      <c r="R48" s="215"/>
      <c r="S48" s="215"/>
      <c r="T48" s="215"/>
      <c r="U48" s="215"/>
      <c r="V48" s="215"/>
      <c r="W48" s="215"/>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t="s">
        <v>140</v>
      </c>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05"/>
      <c r="B53" s="206"/>
      <c r="C53" s="206"/>
      <c r="D53" s="206"/>
      <c r="E53" s="206"/>
      <c r="F53" s="206"/>
      <c r="G53" s="206"/>
      <c r="H53" s="206"/>
      <c r="I53" s="206"/>
      <c r="J53" s="206"/>
      <c r="K53" s="206"/>
      <c r="L53" s="206"/>
      <c r="M53" s="206"/>
      <c r="N53" s="206"/>
      <c r="O53" s="206"/>
      <c r="P53" s="206"/>
      <c r="Q53" s="206"/>
      <c r="R53" s="206"/>
      <c r="S53" s="206"/>
      <c r="T53" s="206"/>
      <c r="U53" s="206"/>
      <c r="V53" s="206"/>
      <c r="W53" s="207"/>
    </row>
    <row r="54" spans="1:23">
      <c r="A54" s="208"/>
      <c r="B54" s="209"/>
      <c r="C54" s="209"/>
      <c r="D54" s="209"/>
      <c r="E54" s="209"/>
      <c r="F54" s="209"/>
      <c r="G54" s="209"/>
      <c r="H54" s="209"/>
      <c r="I54" s="209"/>
      <c r="J54" s="209"/>
      <c r="K54" s="209"/>
      <c r="L54" s="209"/>
      <c r="M54" s="209"/>
      <c r="N54" s="209"/>
      <c r="O54" s="209"/>
      <c r="P54" s="209"/>
      <c r="Q54" s="209"/>
      <c r="R54" s="209"/>
      <c r="S54" s="209"/>
      <c r="T54" s="209"/>
      <c r="U54" s="209"/>
      <c r="V54" s="209"/>
      <c r="W54" s="210"/>
    </row>
    <row r="55" spans="1:23">
      <c r="A55" s="208"/>
      <c r="B55" s="209"/>
      <c r="C55" s="209"/>
      <c r="D55" s="209"/>
      <c r="E55" s="209"/>
      <c r="F55" s="209"/>
      <c r="G55" s="209"/>
      <c r="H55" s="209"/>
      <c r="I55" s="209"/>
      <c r="J55" s="209"/>
      <c r="K55" s="209"/>
      <c r="L55" s="209"/>
      <c r="M55" s="209"/>
      <c r="N55" s="209"/>
      <c r="O55" s="209"/>
      <c r="P55" s="209"/>
      <c r="Q55" s="209"/>
      <c r="R55" s="209"/>
      <c r="S55" s="209"/>
      <c r="T55" s="209"/>
      <c r="U55" s="209"/>
      <c r="V55" s="209"/>
      <c r="W55" s="210"/>
    </row>
    <row r="56" spans="1:23">
      <c r="A56" s="208"/>
      <c r="B56" s="209"/>
      <c r="C56" s="209"/>
      <c r="D56" s="209"/>
      <c r="E56" s="209"/>
      <c r="F56" s="209"/>
      <c r="G56" s="209"/>
      <c r="H56" s="209"/>
      <c r="I56" s="209"/>
      <c r="J56" s="209"/>
      <c r="K56" s="209"/>
      <c r="L56" s="209"/>
      <c r="M56" s="209"/>
      <c r="N56" s="209"/>
      <c r="O56" s="209"/>
      <c r="P56" s="209"/>
      <c r="Q56" s="209"/>
      <c r="R56" s="209"/>
      <c r="S56" s="209"/>
      <c r="T56" s="209"/>
      <c r="U56" s="209"/>
      <c r="V56" s="209"/>
      <c r="W56" s="210"/>
    </row>
    <row r="57" spans="1:23">
      <c r="A57" s="208"/>
      <c r="B57" s="209"/>
      <c r="C57" s="209"/>
      <c r="D57" s="209"/>
      <c r="E57" s="209"/>
      <c r="F57" s="209"/>
      <c r="G57" s="209"/>
      <c r="H57" s="209"/>
      <c r="I57" s="209"/>
      <c r="J57" s="209"/>
      <c r="K57" s="209"/>
      <c r="L57" s="209"/>
      <c r="M57" s="209"/>
      <c r="N57" s="209"/>
      <c r="O57" s="209"/>
      <c r="P57" s="209"/>
      <c r="Q57" s="209"/>
      <c r="R57" s="209"/>
      <c r="S57" s="209"/>
      <c r="T57" s="209"/>
      <c r="U57" s="209"/>
      <c r="V57" s="209"/>
      <c r="W57" s="210"/>
    </row>
    <row r="58" spans="1:23">
      <c r="A58" s="208"/>
      <c r="B58" s="209"/>
      <c r="C58" s="209"/>
      <c r="D58" s="209"/>
      <c r="E58" s="209"/>
      <c r="F58" s="209"/>
      <c r="G58" s="209"/>
      <c r="H58" s="209"/>
      <c r="I58" s="209"/>
      <c r="J58" s="209"/>
      <c r="K58" s="209"/>
      <c r="L58" s="209"/>
      <c r="M58" s="209"/>
      <c r="N58" s="209"/>
      <c r="O58" s="209"/>
      <c r="P58" s="209"/>
      <c r="Q58" s="209"/>
      <c r="R58" s="209"/>
      <c r="S58" s="209"/>
      <c r="T58" s="209"/>
      <c r="U58" s="209"/>
      <c r="V58" s="209"/>
      <c r="W58" s="210"/>
    </row>
    <row r="59" spans="1:23">
      <c r="A59" s="208"/>
      <c r="B59" s="209"/>
      <c r="C59" s="209"/>
      <c r="D59" s="209"/>
      <c r="E59" s="209"/>
      <c r="F59" s="209"/>
      <c r="G59" s="209"/>
      <c r="H59" s="209"/>
      <c r="I59" s="209"/>
      <c r="J59" s="209"/>
      <c r="K59" s="209"/>
      <c r="L59" s="209"/>
      <c r="M59" s="209"/>
      <c r="N59" s="209"/>
      <c r="O59" s="209"/>
      <c r="P59" s="209"/>
      <c r="Q59" s="209"/>
      <c r="R59" s="209"/>
      <c r="S59" s="209"/>
      <c r="T59" s="209"/>
      <c r="U59" s="209"/>
      <c r="V59" s="209"/>
      <c r="W59" s="210"/>
    </row>
    <row r="60" spans="1:23">
      <c r="A60" s="208"/>
      <c r="B60" s="209"/>
      <c r="C60" s="209"/>
      <c r="D60" s="209"/>
      <c r="E60" s="209"/>
      <c r="F60" s="209"/>
      <c r="G60" s="209"/>
      <c r="H60" s="209"/>
      <c r="I60" s="209"/>
      <c r="J60" s="209"/>
      <c r="K60" s="209"/>
      <c r="L60" s="209"/>
      <c r="M60" s="209"/>
      <c r="N60" s="209"/>
      <c r="O60" s="209"/>
      <c r="P60" s="209"/>
      <c r="Q60" s="209"/>
      <c r="R60" s="209"/>
      <c r="S60" s="209"/>
      <c r="T60" s="209"/>
      <c r="U60" s="209"/>
      <c r="V60" s="209"/>
      <c r="W60" s="210"/>
    </row>
    <row r="61" spans="1:23">
      <c r="A61" s="208"/>
      <c r="B61" s="209"/>
      <c r="C61" s="209"/>
      <c r="D61" s="209"/>
      <c r="E61" s="209"/>
      <c r="F61" s="209"/>
      <c r="G61" s="209"/>
      <c r="H61" s="209"/>
      <c r="I61" s="209"/>
      <c r="J61" s="209"/>
      <c r="K61" s="209"/>
      <c r="L61" s="209"/>
      <c r="M61" s="209"/>
      <c r="N61" s="209"/>
      <c r="O61" s="209"/>
      <c r="P61" s="209"/>
      <c r="Q61" s="209"/>
      <c r="R61" s="209"/>
      <c r="S61" s="209"/>
      <c r="T61" s="209"/>
      <c r="U61" s="209"/>
      <c r="V61" s="209"/>
      <c r="W61" s="210"/>
    </row>
    <row r="62" spans="1:23">
      <c r="A62" s="208"/>
      <c r="B62" s="209"/>
      <c r="C62" s="209"/>
      <c r="D62" s="209"/>
      <c r="E62" s="209"/>
      <c r="F62" s="209"/>
      <c r="G62" s="209"/>
      <c r="H62" s="209"/>
      <c r="I62" s="209"/>
      <c r="J62" s="209"/>
      <c r="K62" s="209"/>
      <c r="L62" s="209"/>
      <c r="M62" s="209"/>
      <c r="N62" s="209"/>
      <c r="O62" s="209"/>
      <c r="P62" s="209"/>
      <c r="Q62" s="209"/>
      <c r="R62" s="209"/>
      <c r="S62" s="209"/>
      <c r="T62" s="209"/>
      <c r="U62" s="209"/>
      <c r="V62" s="209"/>
      <c r="W62" s="210"/>
    </row>
    <row r="63" spans="1:23">
      <c r="A63" s="208"/>
      <c r="B63" s="209"/>
      <c r="C63" s="209"/>
      <c r="D63" s="209"/>
      <c r="E63" s="209"/>
      <c r="F63" s="209"/>
      <c r="G63" s="209"/>
      <c r="H63" s="209"/>
      <c r="I63" s="209"/>
      <c r="J63" s="209"/>
      <c r="K63" s="209"/>
      <c r="L63" s="209"/>
      <c r="M63" s="209"/>
      <c r="N63" s="209"/>
      <c r="O63" s="209"/>
      <c r="P63" s="209"/>
      <c r="Q63" s="209"/>
      <c r="R63" s="209"/>
      <c r="S63" s="209"/>
      <c r="T63" s="209"/>
      <c r="U63" s="209"/>
      <c r="V63" s="209"/>
      <c r="W63" s="210"/>
    </row>
    <row r="64" spans="1:23">
      <c r="A64" s="208"/>
      <c r="B64" s="209"/>
      <c r="C64" s="209"/>
      <c r="D64" s="209"/>
      <c r="E64" s="209"/>
      <c r="F64" s="209"/>
      <c r="G64" s="209"/>
      <c r="H64" s="209"/>
      <c r="I64" s="209"/>
      <c r="J64" s="209"/>
      <c r="K64" s="209"/>
      <c r="L64" s="209"/>
      <c r="M64" s="209"/>
      <c r="N64" s="209"/>
      <c r="O64" s="209"/>
      <c r="P64" s="209"/>
      <c r="Q64" s="209"/>
      <c r="R64" s="209"/>
      <c r="S64" s="209"/>
      <c r="T64" s="209"/>
      <c r="U64" s="209"/>
      <c r="V64" s="209"/>
      <c r="W64" s="210"/>
    </row>
    <row r="65" spans="1:23">
      <c r="A65" s="208"/>
      <c r="B65" s="209"/>
      <c r="C65" s="209"/>
      <c r="D65" s="209"/>
      <c r="E65" s="209"/>
      <c r="F65" s="209"/>
      <c r="G65" s="209"/>
      <c r="H65" s="209"/>
      <c r="I65" s="209"/>
      <c r="J65" s="209"/>
      <c r="K65" s="209"/>
      <c r="L65" s="209"/>
      <c r="M65" s="209"/>
      <c r="N65" s="209"/>
      <c r="O65" s="209"/>
      <c r="P65" s="209"/>
      <c r="Q65" s="209"/>
      <c r="R65" s="209"/>
      <c r="S65" s="209"/>
      <c r="T65" s="209"/>
      <c r="U65" s="209"/>
      <c r="V65" s="209"/>
      <c r="W65" s="210"/>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11"/>
      <c r="B70" s="212"/>
      <c r="C70" s="212"/>
      <c r="D70" s="212"/>
      <c r="E70" s="212"/>
      <c r="F70" s="212"/>
      <c r="G70" s="212"/>
      <c r="H70" s="212"/>
      <c r="I70" s="212"/>
      <c r="J70" s="212"/>
      <c r="K70" s="212"/>
      <c r="L70" s="212"/>
      <c r="M70" s="212"/>
      <c r="N70" s="212"/>
      <c r="O70" s="212"/>
      <c r="P70" s="212"/>
      <c r="Q70" s="212"/>
      <c r="R70" s="212"/>
      <c r="S70" s="212"/>
      <c r="T70" s="212"/>
      <c r="U70" s="212"/>
      <c r="V70" s="212"/>
      <c r="W70" s="213"/>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sheetData>
  <sheetProtection algorithmName="SHA-512" hashValue="a5XAzCbVMoTAgLG6rWvZqhXFBXLsBb0iqioH1gHnGwM55Kr8hBRFeFFCd7DM6IhnvCGRQpYsTukFTWE9IMyi6A==" saltValue="asVcsjamiYN20T8NUKXgug==" spinCount="100000" sheet="1" objects="1" scenarios="1" formatCells="0" formatColumns="0" formatRows="0"/>
  <mergeCells count="174">
    <mergeCell ref="I6:J6"/>
    <mergeCell ref="I4:J4"/>
    <mergeCell ref="I5:J5"/>
    <mergeCell ref="K4:L4"/>
    <mergeCell ref="K5:L5"/>
    <mergeCell ref="M7:N7"/>
    <mergeCell ref="O7:P7"/>
    <mergeCell ref="K6:L6"/>
    <mergeCell ref="M6:N6"/>
    <mergeCell ref="O6:P6"/>
    <mergeCell ref="M4:N4"/>
    <mergeCell ref="M5:N5"/>
    <mergeCell ref="O4:P4"/>
    <mergeCell ref="O5:P5"/>
    <mergeCell ref="A9:W9"/>
    <mergeCell ref="A10:C10"/>
    <mergeCell ref="D10:W10"/>
    <mergeCell ref="Y5:AB5"/>
    <mergeCell ref="A11:A13"/>
    <mergeCell ref="B11:H13"/>
    <mergeCell ref="I11:J11"/>
    <mergeCell ref="K11:L11"/>
    <mergeCell ref="M11:N11"/>
    <mergeCell ref="O11:P11"/>
    <mergeCell ref="I8:J8"/>
    <mergeCell ref="K8:L8"/>
    <mergeCell ref="M8:N8"/>
    <mergeCell ref="O8:P8"/>
    <mergeCell ref="Q6:Q8"/>
    <mergeCell ref="R6:W8"/>
    <mergeCell ref="A4:A5"/>
    <mergeCell ref="B4:H5"/>
    <mergeCell ref="Q4:Q5"/>
    <mergeCell ref="R4:W5"/>
    <mergeCell ref="B6:H8"/>
    <mergeCell ref="A6:A8"/>
    <mergeCell ref="I7:J7"/>
    <mergeCell ref="K7:L7"/>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A34:W34"/>
    <mergeCell ref="A35:C35"/>
    <mergeCell ref="D35:W35"/>
    <mergeCell ref="A36:A38"/>
    <mergeCell ref="B36:H38"/>
    <mergeCell ref="I36:J36"/>
    <mergeCell ref="K36:L36"/>
    <mergeCell ref="M36:N36"/>
    <mergeCell ref="O36:P36"/>
    <mergeCell ref="Q36:Q38"/>
    <mergeCell ref="A41:A43"/>
    <mergeCell ref="B41:H43"/>
    <mergeCell ref="I41:J41"/>
    <mergeCell ref="K41:L41"/>
    <mergeCell ref="M41:N41"/>
    <mergeCell ref="O41:P41"/>
    <mergeCell ref="Q41:Q43"/>
    <mergeCell ref="R36:W38"/>
    <mergeCell ref="I37:J37"/>
    <mergeCell ref="K37:L37"/>
    <mergeCell ref="M37:N37"/>
    <mergeCell ref="O37:P37"/>
    <mergeCell ref="I38:J38"/>
    <mergeCell ref="K38:L38"/>
    <mergeCell ref="M38:N38"/>
    <mergeCell ref="O38:P38"/>
    <mergeCell ref="A1:W1"/>
    <mergeCell ref="A53:W70"/>
    <mergeCell ref="R47:S47"/>
    <mergeCell ref="T47:U47"/>
    <mergeCell ref="V47:W47"/>
    <mergeCell ref="R48:S48"/>
    <mergeCell ref="T48:U48"/>
    <mergeCell ref="V48:W48"/>
    <mergeCell ref="A44:W44"/>
    <mergeCell ref="A45:C45"/>
    <mergeCell ref="D45:W45"/>
    <mergeCell ref="A47:P48"/>
    <mergeCell ref="R41:W43"/>
    <mergeCell ref="I42:J42"/>
    <mergeCell ref="K42:L42"/>
    <mergeCell ref="M42:N42"/>
    <mergeCell ref="O42:P42"/>
    <mergeCell ref="I43:J43"/>
    <mergeCell ref="K43:L43"/>
    <mergeCell ref="M43:N43"/>
    <mergeCell ref="O43:P43"/>
    <mergeCell ref="A39:W39"/>
    <mergeCell ref="A40:C40"/>
    <mergeCell ref="D40:W40"/>
  </mergeCells>
  <printOptions gridLines="1"/>
  <pageMargins left="0.7" right="0.7" top="0.75" bottom="0.75" header="0.3" footer="0.3"/>
  <pageSetup paperSize="9"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C3B1-5053-474A-AAB5-09EF2B4D0ED7}">
  <sheetPr codeName="Foglio3"/>
  <dimension ref="A1:AI798"/>
  <sheetViews>
    <sheetView zoomScale="131" zoomScaleNormal="131"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hidden="1" customWidth="1"/>
    <col min="31" max="31" width="10.85546875" style="1" hidden="1" customWidth="1"/>
    <col min="32" max="32" width="0" style="1" hidden="1" customWidth="1"/>
    <col min="33" max="16384" width="10.85546875" style="1"/>
  </cols>
  <sheetData>
    <row r="1" spans="1:35" ht="18.899999999999999" thickBot="1">
      <c r="A1" s="100" t="s">
        <v>93</v>
      </c>
      <c r="B1" s="101"/>
      <c r="C1" s="101"/>
      <c r="D1" s="101"/>
      <c r="E1" s="101"/>
      <c r="F1" s="101"/>
      <c r="G1" s="101"/>
      <c r="H1" s="101"/>
      <c r="I1" s="101"/>
      <c r="J1" s="101"/>
      <c r="K1" s="101"/>
      <c r="L1" s="101"/>
      <c r="M1" s="101"/>
      <c r="N1" s="101"/>
      <c r="O1" s="101"/>
      <c r="P1" s="101"/>
      <c r="Q1" s="101"/>
      <c r="R1" s="101"/>
      <c r="S1" s="101"/>
      <c r="T1" s="101"/>
      <c r="U1" s="101"/>
      <c r="V1" s="101"/>
      <c r="W1" s="102"/>
    </row>
    <row r="2" spans="1:35">
      <c r="A2" s="2"/>
      <c r="B2" s="2"/>
      <c r="C2" s="2"/>
      <c r="D2" s="2"/>
      <c r="E2" s="2"/>
      <c r="F2" s="2"/>
      <c r="G2" s="2"/>
      <c r="H2" s="2"/>
      <c r="I2" s="2"/>
      <c r="J2" s="2"/>
      <c r="K2" s="2"/>
      <c r="L2" s="2"/>
      <c r="M2" s="2"/>
      <c r="N2" s="2"/>
      <c r="O2" s="2"/>
      <c r="P2" s="2"/>
      <c r="Q2" s="2"/>
      <c r="R2" s="2"/>
      <c r="S2" s="2"/>
      <c r="T2" s="2"/>
      <c r="U2" s="2"/>
      <c r="V2" s="2"/>
      <c r="W2" s="2"/>
    </row>
    <row r="3" spans="1:35">
      <c r="A3" s="2"/>
      <c r="B3" s="2"/>
      <c r="C3" s="2"/>
      <c r="D3" s="2"/>
      <c r="E3" s="2"/>
      <c r="F3" s="2"/>
      <c r="G3" s="2"/>
      <c r="H3" s="2"/>
      <c r="I3" s="2"/>
      <c r="J3" s="2"/>
      <c r="K3" s="2"/>
      <c r="L3" s="2"/>
      <c r="M3" s="2"/>
      <c r="N3" s="2"/>
      <c r="O3" s="2"/>
      <c r="P3" s="2"/>
      <c r="Q3" s="2"/>
      <c r="R3" s="2"/>
      <c r="S3" s="2"/>
      <c r="T3" s="2"/>
      <c r="U3" s="2"/>
      <c r="V3" s="2"/>
      <c r="W3" s="2"/>
    </row>
    <row r="4" spans="1:35"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G4" s="13"/>
      <c r="AH4" s="13"/>
      <c r="AI4"/>
    </row>
    <row r="5" spans="1:35"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G5" s="13"/>
      <c r="AH5" s="13"/>
      <c r="AI5"/>
    </row>
    <row r="6" spans="1:35" ht="56.15" customHeight="1">
      <c r="A6" s="142">
        <v>1</v>
      </c>
      <c r="B6" s="144" t="s">
        <v>94</v>
      </c>
      <c r="C6" s="144"/>
      <c r="D6" s="144"/>
      <c r="E6" s="144"/>
      <c r="F6" s="144"/>
      <c r="G6" s="144"/>
      <c r="H6" s="144"/>
      <c r="I6" s="245" t="s">
        <v>95</v>
      </c>
      <c r="J6" s="245"/>
      <c r="K6" s="246" t="s">
        <v>96</v>
      </c>
      <c r="L6" s="246"/>
      <c r="M6" s="247" t="s">
        <v>97</v>
      </c>
      <c r="N6" s="247"/>
      <c r="O6" s="248" t="s">
        <v>98</v>
      </c>
      <c r="P6" s="248"/>
      <c r="Q6" s="249">
        <f>AC8</f>
        <v>0</v>
      </c>
      <c r="R6" s="229"/>
      <c r="S6" s="229"/>
      <c r="T6" s="229"/>
      <c r="U6" s="229"/>
      <c r="V6" s="229"/>
      <c r="W6" s="230"/>
      <c r="AE6" s="1">
        <f>Q6</f>
        <v>0</v>
      </c>
      <c r="AG6" s="13"/>
      <c r="AH6" s="13"/>
      <c r="AI6"/>
    </row>
    <row r="7" spans="1:35" ht="15.9">
      <c r="A7" s="143"/>
      <c r="B7" s="145"/>
      <c r="C7" s="145"/>
      <c r="D7" s="145"/>
      <c r="E7" s="145"/>
      <c r="F7" s="145"/>
      <c r="G7" s="145"/>
      <c r="H7" s="145"/>
      <c r="I7" s="233" t="s">
        <v>23</v>
      </c>
      <c r="J7" s="233"/>
      <c r="K7" s="234" t="s">
        <v>27</v>
      </c>
      <c r="L7" s="234"/>
      <c r="M7" s="235" t="s">
        <v>28</v>
      </c>
      <c r="N7" s="235"/>
      <c r="O7" s="236" t="s">
        <v>25</v>
      </c>
      <c r="P7" s="236"/>
      <c r="Q7" s="140"/>
      <c r="R7" s="231"/>
      <c r="S7" s="231"/>
      <c r="T7" s="231"/>
      <c r="U7" s="231"/>
      <c r="V7" s="231"/>
      <c r="W7" s="232"/>
      <c r="AC7" s="9" t="s">
        <v>85</v>
      </c>
      <c r="AG7" s="13"/>
      <c r="AH7" s="13"/>
      <c r="AI7"/>
    </row>
    <row r="8" spans="1:35"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2, 0)</f>
        <v>0</v>
      </c>
      <c r="AA8" s="6">
        <f>IF(M8="X", 4, 0)</f>
        <v>0</v>
      </c>
      <c r="AB8" s="6">
        <f>IF(O8="X", 6, 0)</f>
        <v>0</v>
      </c>
      <c r="AC8" s="5">
        <f>SUM(Y8:AB8)</f>
        <v>0</v>
      </c>
      <c r="AG8" s="13"/>
      <c r="AH8" s="13"/>
      <c r="AI8"/>
    </row>
    <row r="9" spans="1:35" ht="28" customHeight="1">
      <c r="A9" s="238" t="s">
        <v>99</v>
      </c>
      <c r="B9" s="239"/>
      <c r="C9" s="239"/>
      <c r="D9" s="239"/>
      <c r="E9" s="239"/>
      <c r="F9" s="239"/>
      <c r="G9" s="239"/>
      <c r="H9" s="239"/>
      <c r="I9" s="239"/>
      <c r="J9" s="239"/>
      <c r="K9" s="239"/>
      <c r="L9" s="239"/>
      <c r="M9" s="239"/>
      <c r="N9" s="239"/>
      <c r="O9" s="239"/>
      <c r="P9" s="239"/>
      <c r="Q9" s="239"/>
      <c r="R9" s="239"/>
      <c r="S9" s="239"/>
      <c r="T9" s="239"/>
      <c r="U9" s="239"/>
      <c r="V9" s="239"/>
      <c r="W9" s="240"/>
      <c r="AG9" s="13"/>
      <c r="AH9" s="13"/>
      <c r="AI9"/>
    </row>
    <row r="10" spans="1:35" ht="22" customHeight="1" thickBot="1">
      <c r="A10" s="241" t="s">
        <v>83</v>
      </c>
      <c r="B10" s="242"/>
      <c r="C10" s="242"/>
      <c r="D10" s="243" t="s">
        <v>134</v>
      </c>
      <c r="E10" s="243"/>
      <c r="F10" s="243"/>
      <c r="G10" s="243"/>
      <c r="H10" s="243"/>
      <c r="I10" s="243"/>
      <c r="J10" s="243"/>
      <c r="K10" s="243"/>
      <c r="L10" s="243"/>
      <c r="M10" s="243"/>
      <c r="N10" s="243"/>
      <c r="O10" s="243"/>
      <c r="P10" s="243"/>
      <c r="Q10" s="243"/>
      <c r="R10" s="243"/>
      <c r="S10" s="243"/>
      <c r="T10" s="243"/>
      <c r="U10" s="243"/>
      <c r="V10" s="243"/>
      <c r="W10" s="244"/>
      <c r="AG10" s="13"/>
      <c r="AH10" s="13"/>
      <c r="AI10"/>
    </row>
    <row r="11" spans="1:35" ht="57" customHeight="1">
      <c r="A11" s="142">
        <v>2</v>
      </c>
      <c r="B11" s="144" t="s">
        <v>100</v>
      </c>
      <c r="C11" s="144"/>
      <c r="D11" s="144"/>
      <c r="E11" s="144"/>
      <c r="F11" s="144"/>
      <c r="G11" s="144"/>
      <c r="H11" s="144"/>
      <c r="I11" s="245" t="s">
        <v>101</v>
      </c>
      <c r="J11" s="245"/>
      <c r="K11" s="246" t="s">
        <v>102</v>
      </c>
      <c r="L11" s="246"/>
      <c r="M11" s="247" t="s">
        <v>103</v>
      </c>
      <c r="N11" s="247"/>
      <c r="O11" s="248" t="s">
        <v>104</v>
      </c>
      <c r="P11" s="248"/>
      <c r="Q11" s="249">
        <f>AC13</f>
        <v>0</v>
      </c>
      <c r="R11" s="229"/>
      <c r="S11" s="229"/>
      <c r="T11" s="229"/>
      <c r="U11" s="229"/>
      <c r="V11" s="229"/>
      <c r="W11" s="230"/>
      <c r="AE11" s="1">
        <f>Q11</f>
        <v>0</v>
      </c>
      <c r="AG11" s="13"/>
      <c r="AH11" s="13"/>
      <c r="AI11"/>
    </row>
    <row r="12" spans="1:35" ht="15.9">
      <c r="A12" s="143"/>
      <c r="B12" s="145"/>
      <c r="C12" s="145"/>
      <c r="D12" s="145"/>
      <c r="E12" s="145"/>
      <c r="F12" s="145"/>
      <c r="G12" s="145"/>
      <c r="H12" s="145"/>
      <c r="I12" s="233" t="s">
        <v>23</v>
      </c>
      <c r="J12" s="233"/>
      <c r="K12" s="234" t="s">
        <v>82</v>
      </c>
      <c r="L12" s="234"/>
      <c r="M12" s="235" t="s">
        <v>27</v>
      </c>
      <c r="N12" s="235"/>
      <c r="O12" s="236" t="s">
        <v>24</v>
      </c>
      <c r="P12" s="236"/>
      <c r="Q12" s="140"/>
      <c r="R12" s="231"/>
      <c r="S12" s="231"/>
      <c r="T12" s="231"/>
      <c r="U12" s="231"/>
      <c r="V12" s="231"/>
      <c r="W12" s="232"/>
      <c r="AC12" s="9" t="s">
        <v>85</v>
      </c>
      <c r="AG12" s="13"/>
      <c r="AH12" s="13"/>
      <c r="AI12"/>
    </row>
    <row r="13" spans="1:35"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1, 0)</f>
        <v>0</v>
      </c>
      <c r="AA13" s="6">
        <f>IF(M13="X", 2, 0)</f>
        <v>0</v>
      </c>
      <c r="AB13" s="6">
        <f>IF(O13="X", 3, 0)</f>
        <v>0</v>
      </c>
      <c r="AC13" s="5">
        <f>SUM(Y13:AB13)</f>
        <v>0</v>
      </c>
      <c r="AG13" s="13"/>
      <c r="AH13" s="13"/>
      <c r="AI13"/>
    </row>
    <row r="14" spans="1:35" ht="34" customHeight="1">
      <c r="A14" s="238" t="s">
        <v>105</v>
      </c>
      <c r="B14" s="239"/>
      <c r="C14" s="239"/>
      <c r="D14" s="239"/>
      <c r="E14" s="239"/>
      <c r="F14" s="239"/>
      <c r="G14" s="239"/>
      <c r="H14" s="239"/>
      <c r="I14" s="239"/>
      <c r="J14" s="239"/>
      <c r="K14" s="239"/>
      <c r="L14" s="239"/>
      <c r="M14" s="239"/>
      <c r="N14" s="239"/>
      <c r="O14" s="239"/>
      <c r="P14" s="239"/>
      <c r="Q14" s="239"/>
      <c r="R14" s="239"/>
      <c r="S14" s="239"/>
      <c r="T14" s="239"/>
      <c r="U14" s="239"/>
      <c r="V14" s="239"/>
      <c r="W14" s="240"/>
      <c r="AG14" s="13"/>
      <c r="AH14" s="13"/>
      <c r="AI14"/>
    </row>
    <row r="15" spans="1:35" ht="21" customHeight="1" thickBot="1">
      <c r="A15" s="241" t="s">
        <v>83</v>
      </c>
      <c r="B15" s="242"/>
      <c r="C15" s="242"/>
      <c r="D15" s="243" t="s">
        <v>135</v>
      </c>
      <c r="E15" s="243"/>
      <c r="F15" s="243"/>
      <c r="G15" s="243"/>
      <c r="H15" s="243"/>
      <c r="I15" s="243"/>
      <c r="J15" s="243"/>
      <c r="K15" s="243"/>
      <c r="L15" s="243"/>
      <c r="M15" s="243"/>
      <c r="N15" s="243"/>
      <c r="O15" s="243"/>
      <c r="P15" s="243"/>
      <c r="Q15" s="243"/>
      <c r="R15" s="243"/>
      <c r="S15" s="243"/>
      <c r="T15" s="243"/>
      <c r="U15" s="243"/>
      <c r="V15" s="243"/>
      <c r="W15" s="244"/>
      <c r="AG15" s="13"/>
      <c r="AH15" s="13"/>
      <c r="AI15"/>
    </row>
    <row r="16" spans="1:35" ht="53.15" customHeight="1">
      <c r="A16" s="142">
        <v>3</v>
      </c>
      <c r="B16" s="144" t="s">
        <v>498</v>
      </c>
      <c r="C16" s="144"/>
      <c r="D16" s="144"/>
      <c r="E16" s="144"/>
      <c r="F16" s="144"/>
      <c r="G16" s="144"/>
      <c r="H16" s="144"/>
      <c r="I16" s="245" t="s">
        <v>48</v>
      </c>
      <c r="J16" s="245"/>
      <c r="K16" s="246" t="s">
        <v>106</v>
      </c>
      <c r="L16" s="246"/>
      <c r="M16" s="247" t="s">
        <v>61</v>
      </c>
      <c r="N16" s="247"/>
      <c r="O16" s="248" t="s">
        <v>107</v>
      </c>
      <c r="P16" s="248"/>
      <c r="Q16" s="249">
        <f>AC18</f>
        <v>0</v>
      </c>
      <c r="R16" s="229"/>
      <c r="S16" s="229"/>
      <c r="T16" s="229"/>
      <c r="U16" s="229"/>
      <c r="V16" s="229"/>
      <c r="W16" s="230"/>
      <c r="AE16" s="1">
        <f>Q16</f>
        <v>0</v>
      </c>
      <c r="AG16" s="13"/>
      <c r="AH16" s="13"/>
      <c r="AI16"/>
    </row>
    <row r="17" spans="1:35" ht="15.9">
      <c r="A17" s="143"/>
      <c r="B17" s="145"/>
      <c r="C17" s="145"/>
      <c r="D17" s="145"/>
      <c r="E17" s="145"/>
      <c r="F17" s="145"/>
      <c r="G17" s="145"/>
      <c r="H17" s="145"/>
      <c r="I17" s="233" t="s">
        <v>23</v>
      </c>
      <c r="J17" s="233"/>
      <c r="K17" s="234" t="s">
        <v>27</v>
      </c>
      <c r="L17" s="234"/>
      <c r="M17" s="235" t="s">
        <v>28</v>
      </c>
      <c r="N17" s="235"/>
      <c r="O17" s="236" t="s">
        <v>25</v>
      </c>
      <c r="P17" s="236"/>
      <c r="Q17" s="140"/>
      <c r="R17" s="231"/>
      <c r="S17" s="231"/>
      <c r="T17" s="231"/>
      <c r="U17" s="231"/>
      <c r="V17" s="231"/>
      <c r="W17" s="232"/>
      <c r="AC17" s="9" t="s">
        <v>85</v>
      </c>
      <c r="AG17" s="13"/>
      <c r="AH17" s="13"/>
      <c r="AI17"/>
    </row>
    <row r="18" spans="1:35"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2, 0)</f>
        <v>0</v>
      </c>
      <c r="AA18" s="6">
        <f>IF(M18="X", 4, 0)</f>
        <v>0</v>
      </c>
      <c r="AB18" s="6">
        <f>IF(O18="X", 6, 0)</f>
        <v>0</v>
      </c>
      <c r="AC18" s="5">
        <f>SUM(Y18:AB18)</f>
        <v>0</v>
      </c>
      <c r="AG18" s="13"/>
      <c r="AH18" s="13"/>
      <c r="AI18"/>
    </row>
    <row r="19" spans="1:35" ht="23.15" customHeight="1">
      <c r="A19" s="238" t="s">
        <v>499</v>
      </c>
      <c r="B19" s="239"/>
      <c r="C19" s="239"/>
      <c r="D19" s="239"/>
      <c r="E19" s="239"/>
      <c r="F19" s="239"/>
      <c r="G19" s="239"/>
      <c r="H19" s="239"/>
      <c r="I19" s="239"/>
      <c r="J19" s="239"/>
      <c r="K19" s="239"/>
      <c r="L19" s="239"/>
      <c r="M19" s="239"/>
      <c r="N19" s="239"/>
      <c r="O19" s="239"/>
      <c r="P19" s="239"/>
      <c r="Q19" s="239"/>
      <c r="R19" s="239"/>
      <c r="S19" s="239"/>
      <c r="T19" s="239"/>
      <c r="U19" s="239"/>
      <c r="V19" s="239"/>
      <c r="W19" s="240"/>
      <c r="AG19" s="13"/>
      <c r="AH19" s="13"/>
      <c r="AI19"/>
    </row>
    <row r="20" spans="1:35" ht="21" customHeight="1" thickBot="1">
      <c r="A20" s="241" t="s">
        <v>83</v>
      </c>
      <c r="B20" s="242"/>
      <c r="C20" s="242"/>
      <c r="D20" s="243" t="s">
        <v>500</v>
      </c>
      <c r="E20" s="243"/>
      <c r="F20" s="243"/>
      <c r="G20" s="243"/>
      <c r="H20" s="243"/>
      <c r="I20" s="243"/>
      <c r="J20" s="243"/>
      <c r="K20" s="243"/>
      <c r="L20" s="243"/>
      <c r="M20" s="243"/>
      <c r="N20" s="243"/>
      <c r="O20" s="243"/>
      <c r="P20" s="243"/>
      <c r="Q20" s="243"/>
      <c r="R20" s="243"/>
      <c r="S20" s="243"/>
      <c r="T20" s="243"/>
      <c r="U20" s="243"/>
      <c r="V20" s="243"/>
      <c r="W20" s="244"/>
      <c r="AG20" s="13"/>
      <c r="AH20" s="13"/>
      <c r="AI20"/>
    </row>
    <row r="21" spans="1:35" ht="57" customHeight="1">
      <c r="A21" s="142">
        <v>4</v>
      </c>
      <c r="B21" s="144" t="s">
        <v>108</v>
      </c>
      <c r="C21" s="144"/>
      <c r="D21" s="144"/>
      <c r="E21" s="144"/>
      <c r="F21" s="144"/>
      <c r="G21" s="144"/>
      <c r="H21" s="144"/>
      <c r="I21" s="245" t="s">
        <v>109</v>
      </c>
      <c r="J21" s="245"/>
      <c r="K21" s="246" t="s">
        <v>110</v>
      </c>
      <c r="L21" s="246"/>
      <c r="M21" s="247" t="s">
        <v>111</v>
      </c>
      <c r="N21" s="247"/>
      <c r="O21" s="248" t="s">
        <v>136</v>
      </c>
      <c r="P21" s="248"/>
      <c r="Q21" s="249">
        <f>AC23</f>
        <v>0</v>
      </c>
      <c r="R21" s="229"/>
      <c r="S21" s="229"/>
      <c r="T21" s="229"/>
      <c r="U21" s="229"/>
      <c r="V21" s="229"/>
      <c r="W21" s="230"/>
      <c r="AE21" s="1">
        <f>Q21</f>
        <v>0</v>
      </c>
      <c r="AG21" s="13"/>
      <c r="AH21" s="13"/>
      <c r="AI21"/>
    </row>
    <row r="22" spans="1:35" ht="15.9">
      <c r="A22" s="143"/>
      <c r="B22" s="145"/>
      <c r="C22" s="145"/>
      <c r="D22" s="145"/>
      <c r="E22" s="145"/>
      <c r="F22" s="145"/>
      <c r="G22" s="145"/>
      <c r="H22" s="145"/>
      <c r="I22" s="233" t="s">
        <v>23</v>
      </c>
      <c r="J22" s="233"/>
      <c r="K22" s="234" t="s">
        <v>82</v>
      </c>
      <c r="L22" s="234"/>
      <c r="M22" s="235" t="s">
        <v>27</v>
      </c>
      <c r="N22" s="235"/>
      <c r="O22" s="236" t="s">
        <v>24</v>
      </c>
      <c r="P22" s="236"/>
      <c r="Q22" s="140"/>
      <c r="R22" s="231"/>
      <c r="S22" s="231"/>
      <c r="T22" s="231"/>
      <c r="U22" s="231"/>
      <c r="V22" s="231"/>
      <c r="W22" s="232"/>
      <c r="AC22" s="9" t="s">
        <v>85</v>
      </c>
      <c r="AG22" s="13"/>
      <c r="AH22" s="13"/>
      <c r="AI22"/>
    </row>
    <row r="23" spans="1:35"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1, 0)</f>
        <v>0</v>
      </c>
      <c r="AA23" s="6">
        <f>IF(M23="X", 2, 0)</f>
        <v>0</v>
      </c>
      <c r="AB23" s="6">
        <f>IF(O23="X", 3, 0)</f>
        <v>0</v>
      </c>
      <c r="AC23" s="5">
        <f>SUM(Y23:AB23)</f>
        <v>0</v>
      </c>
      <c r="AG23" s="13"/>
      <c r="AH23" s="13"/>
      <c r="AI23"/>
    </row>
    <row r="24" spans="1:35" ht="31" customHeight="1">
      <c r="A24" s="238" t="s">
        <v>112</v>
      </c>
      <c r="B24" s="239"/>
      <c r="C24" s="239"/>
      <c r="D24" s="239"/>
      <c r="E24" s="239"/>
      <c r="F24" s="239"/>
      <c r="G24" s="239"/>
      <c r="H24" s="239"/>
      <c r="I24" s="239"/>
      <c r="J24" s="239"/>
      <c r="K24" s="239"/>
      <c r="L24" s="239"/>
      <c r="M24" s="239"/>
      <c r="N24" s="239"/>
      <c r="O24" s="239"/>
      <c r="P24" s="239"/>
      <c r="Q24" s="239"/>
      <c r="R24" s="239"/>
      <c r="S24" s="239"/>
      <c r="T24" s="239"/>
      <c r="U24" s="239"/>
      <c r="V24" s="239"/>
      <c r="W24" s="240"/>
    </row>
    <row r="25" spans="1:35" ht="31" customHeight="1" thickBot="1">
      <c r="A25" s="241" t="s">
        <v>83</v>
      </c>
      <c r="B25" s="242"/>
      <c r="C25" s="242"/>
      <c r="D25" s="243" t="s">
        <v>137</v>
      </c>
      <c r="E25" s="243"/>
      <c r="F25" s="243"/>
      <c r="G25" s="243"/>
      <c r="H25" s="243"/>
      <c r="I25" s="243"/>
      <c r="J25" s="243"/>
      <c r="K25" s="243"/>
      <c r="L25" s="243"/>
      <c r="M25" s="243"/>
      <c r="N25" s="243"/>
      <c r="O25" s="243"/>
      <c r="P25" s="243"/>
      <c r="Q25" s="243"/>
      <c r="R25" s="243"/>
      <c r="S25" s="243"/>
      <c r="T25" s="243"/>
      <c r="U25" s="243"/>
      <c r="V25" s="243"/>
      <c r="W25" s="244"/>
    </row>
    <row r="26" spans="1:35" ht="54" customHeight="1">
      <c r="A26" s="142">
        <v>5</v>
      </c>
      <c r="B26" s="144" t="s">
        <v>113</v>
      </c>
      <c r="C26" s="144"/>
      <c r="D26" s="144"/>
      <c r="E26" s="144"/>
      <c r="F26" s="144"/>
      <c r="G26" s="144"/>
      <c r="H26" s="144"/>
      <c r="I26" s="245" t="s">
        <v>114</v>
      </c>
      <c r="J26" s="245"/>
      <c r="K26" s="246" t="s">
        <v>115</v>
      </c>
      <c r="L26" s="246"/>
      <c r="M26" s="247" t="s">
        <v>116</v>
      </c>
      <c r="N26" s="247"/>
      <c r="O26" s="248" t="s">
        <v>117</v>
      </c>
      <c r="P26" s="248"/>
      <c r="Q26" s="249">
        <f>AC28</f>
        <v>0</v>
      </c>
      <c r="R26" s="229"/>
      <c r="S26" s="229"/>
      <c r="T26" s="229"/>
      <c r="U26" s="229"/>
      <c r="V26" s="229"/>
      <c r="W26" s="230"/>
      <c r="AE26" s="1">
        <f>Q26</f>
        <v>0</v>
      </c>
    </row>
    <row r="27" spans="1:35">
      <c r="A27" s="143"/>
      <c r="B27" s="145"/>
      <c r="C27" s="145"/>
      <c r="D27" s="145"/>
      <c r="E27" s="145"/>
      <c r="F27" s="145"/>
      <c r="G27" s="145"/>
      <c r="H27" s="145"/>
      <c r="I27" s="233" t="s">
        <v>23</v>
      </c>
      <c r="J27" s="233"/>
      <c r="K27" s="234" t="s">
        <v>82</v>
      </c>
      <c r="L27" s="234"/>
      <c r="M27" s="235" t="s">
        <v>27</v>
      </c>
      <c r="N27" s="235"/>
      <c r="O27" s="236" t="s">
        <v>24</v>
      </c>
      <c r="P27" s="236"/>
      <c r="Q27" s="140"/>
      <c r="R27" s="231"/>
      <c r="S27" s="231"/>
      <c r="T27" s="231"/>
      <c r="U27" s="231"/>
      <c r="V27" s="231"/>
      <c r="W27" s="232"/>
      <c r="AC27" s="9" t="s">
        <v>85</v>
      </c>
    </row>
    <row r="28" spans="1:35"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1, 0)</f>
        <v>0</v>
      </c>
      <c r="AA28" s="6">
        <f>IF(M28="X", 2, 0)</f>
        <v>0</v>
      </c>
      <c r="AB28" s="6">
        <f>IF(O28="X", 3, 0)</f>
        <v>0</v>
      </c>
      <c r="AC28" s="5">
        <f>SUM(Y28:AB28)</f>
        <v>0</v>
      </c>
    </row>
    <row r="29" spans="1:35" ht="26.15" customHeight="1">
      <c r="A29" s="238" t="s">
        <v>118</v>
      </c>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35" ht="20.149999999999999" customHeight="1" thickBot="1">
      <c r="A30" s="241" t="s">
        <v>83</v>
      </c>
      <c r="B30" s="242"/>
      <c r="C30" s="242"/>
      <c r="D30" s="243" t="s">
        <v>138</v>
      </c>
      <c r="E30" s="243"/>
      <c r="F30" s="243"/>
      <c r="G30" s="243"/>
      <c r="H30" s="243"/>
      <c r="I30" s="243"/>
      <c r="J30" s="243"/>
      <c r="K30" s="243"/>
      <c r="L30" s="243"/>
      <c r="M30" s="243"/>
      <c r="N30" s="243"/>
      <c r="O30" s="243"/>
      <c r="P30" s="243"/>
      <c r="Q30" s="243"/>
      <c r="R30" s="243"/>
      <c r="S30" s="243"/>
      <c r="T30" s="243"/>
      <c r="U30" s="243"/>
      <c r="V30" s="243"/>
      <c r="W30" s="244"/>
    </row>
    <row r="31" spans="1:35" ht="49" customHeight="1">
      <c r="A31" s="142">
        <v>6</v>
      </c>
      <c r="B31" s="144" t="s">
        <v>119</v>
      </c>
      <c r="C31" s="144"/>
      <c r="D31" s="144"/>
      <c r="E31" s="144"/>
      <c r="F31" s="144"/>
      <c r="G31" s="144"/>
      <c r="H31" s="144"/>
      <c r="I31" s="245" t="s">
        <v>120</v>
      </c>
      <c r="J31" s="245"/>
      <c r="K31" s="246" t="s">
        <v>121</v>
      </c>
      <c r="L31" s="246"/>
      <c r="M31" s="247" t="s">
        <v>122</v>
      </c>
      <c r="N31" s="247"/>
      <c r="O31" s="248" t="s">
        <v>123</v>
      </c>
      <c r="P31" s="248"/>
      <c r="Q31" s="249">
        <f>AC33</f>
        <v>0</v>
      </c>
      <c r="R31" s="229"/>
      <c r="S31" s="229"/>
      <c r="T31" s="229"/>
      <c r="U31" s="229"/>
      <c r="V31" s="229"/>
      <c r="W31" s="230"/>
      <c r="AE31" s="1">
        <f>Q31</f>
        <v>0</v>
      </c>
    </row>
    <row r="32" spans="1:35">
      <c r="A32" s="143"/>
      <c r="B32" s="145"/>
      <c r="C32" s="145"/>
      <c r="D32" s="145"/>
      <c r="E32" s="145"/>
      <c r="F32" s="145"/>
      <c r="G32" s="145"/>
      <c r="H32" s="145"/>
      <c r="I32" s="233" t="s">
        <v>23</v>
      </c>
      <c r="J32" s="233"/>
      <c r="K32" s="234" t="s">
        <v>82</v>
      </c>
      <c r="L32" s="234"/>
      <c r="M32" s="235" t="s">
        <v>27</v>
      </c>
      <c r="N32" s="235"/>
      <c r="O32" s="236" t="s">
        <v>24</v>
      </c>
      <c r="P32" s="236"/>
      <c r="Q32" s="140"/>
      <c r="R32" s="231"/>
      <c r="S32" s="231"/>
      <c r="T32" s="231"/>
      <c r="U32" s="231"/>
      <c r="V32" s="231"/>
      <c r="W32" s="232"/>
      <c r="AC32" s="9" t="s">
        <v>85</v>
      </c>
    </row>
    <row r="33" spans="1:31"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1, 0)</f>
        <v>0</v>
      </c>
      <c r="AA33" s="6">
        <f>IF(M33="X", 2, 0)</f>
        <v>0</v>
      </c>
      <c r="AB33" s="6">
        <f>IF(O33="X", 3, 0)</f>
        <v>0</v>
      </c>
      <c r="AC33" s="5">
        <f>SUM(Y33:AB33)</f>
        <v>0</v>
      </c>
    </row>
    <row r="34" spans="1:31" ht="18" customHeight="1">
      <c r="A34" s="238" t="s">
        <v>501</v>
      </c>
      <c r="B34" s="239"/>
      <c r="C34" s="239"/>
      <c r="D34" s="239"/>
      <c r="E34" s="239"/>
      <c r="F34" s="239"/>
      <c r="G34" s="239"/>
      <c r="H34" s="239"/>
      <c r="I34" s="239"/>
      <c r="J34" s="239"/>
      <c r="K34" s="239"/>
      <c r="L34" s="239"/>
      <c r="M34" s="239"/>
      <c r="N34" s="239"/>
      <c r="O34" s="239"/>
      <c r="P34" s="239"/>
      <c r="Q34" s="239"/>
      <c r="R34" s="239"/>
      <c r="S34" s="239"/>
      <c r="T34" s="239"/>
      <c r="U34" s="239"/>
      <c r="V34" s="239"/>
      <c r="W34" s="240"/>
    </row>
    <row r="35" spans="1:31" ht="13.3" thickBot="1">
      <c r="A35" s="241" t="s">
        <v>83</v>
      </c>
      <c r="B35" s="242"/>
      <c r="C35" s="242"/>
      <c r="D35" s="243" t="s">
        <v>139</v>
      </c>
      <c r="E35" s="243"/>
      <c r="F35" s="243"/>
      <c r="G35" s="243"/>
      <c r="H35" s="243"/>
      <c r="I35" s="243"/>
      <c r="J35" s="243"/>
      <c r="K35" s="243"/>
      <c r="L35" s="243"/>
      <c r="M35" s="243"/>
      <c r="N35" s="243"/>
      <c r="O35" s="243"/>
      <c r="P35" s="243"/>
      <c r="Q35" s="243"/>
      <c r="R35" s="243"/>
      <c r="S35" s="243"/>
      <c r="T35" s="243"/>
      <c r="U35" s="243"/>
      <c r="V35" s="243"/>
      <c r="W35" s="244"/>
    </row>
    <row r="36" spans="1:31" ht="66" customHeight="1">
      <c r="A36" s="142">
        <v>7</v>
      </c>
      <c r="B36" s="144" t="s">
        <v>124</v>
      </c>
      <c r="C36" s="144"/>
      <c r="D36" s="144"/>
      <c r="E36" s="144"/>
      <c r="F36" s="144"/>
      <c r="G36" s="144"/>
      <c r="H36" s="144"/>
      <c r="I36" s="245" t="s">
        <v>125</v>
      </c>
      <c r="J36" s="245"/>
      <c r="K36" s="246" t="s">
        <v>126</v>
      </c>
      <c r="L36" s="246"/>
      <c r="M36" s="247" t="s">
        <v>127</v>
      </c>
      <c r="N36" s="247"/>
      <c r="O36" s="248" t="s">
        <v>128</v>
      </c>
      <c r="P36" s="248"/>
      <c r="Q36" s="249">
        <f>AC38</f>
        <v>0</v>
      </c>
      <c r="R36" s="229"/>
      <c r="S36" s="229"/>
      <c r="T36" s="229"/>
      <c r="U36" s="229"/>
      <c r="V36" s="229"/>
      <c r="W36" s="230"/>
      <c r="AE36" s="1">
        <f>Q36</f>
        <v>0</v>
      </c>
    </row>
    <row r="37" spans="1:31">
      <c r="A37" s="143"/>
      <c r="B37" s="145"/>
      <c r="C37" s="145"/>
      <c r="D37" s="145"/>
      <c r="E37" s="145"/>
      <c r="F37" s="145"/>
      <c r="G37" s="145"/>
      <c r="H37" s="145"/>
      <c r="I37" s="233" t="s">
        <v>23</v>
      </c>
      <c r="J37" s="233"/>
      <c r="K37" s="234" t="s">
        <v>27</v>
      </c>
      <c r="L37" s="234"/>
      <c r="M37" s="235" t="s">
        <v>28</v>
      </c>
      <c r="N37" s="235"/>
      <c r="O37" s="236" t="s">
        <v>25</v>
      </c>
      <c r="P37" s="236"/>
      <c r="Q37" s="140"/>
      <c r="R37" s="231"/>
      <c r="S37" s="231"/>
      <c r="T37" s="231"/>
      <c r="U37" s="231"/>
      <c r="V37" s="231"/>
      <c r="W37" s="232"/>
      <c r="AC37" s="9" t="s">
        <v>85</v>
      </c>
    </row>
    <row r="38" spans="1:31"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2, 0)</f>
        <v>0</v>
      </c>
      <c r="AA38" s="6">
        <f>IF(M38="X", 4, 0)</f>
        <v>0</v>
      </c>
      <c r="AB38" s="6">
        <f>IF(O38="X", 6, 0)</f>
        <v>0</v>
      </c>
      <c r="AC38" s="5">
        <f>SUM(Y38:AB38)</f>
        <v>0</v>
      </c>
    </row>
    <row r="39" spans="1:31" ht="31" customHeight="1">
      <c r="A39" s="238" t="s">
        <v>387</v>
      </c>
      <c r="B39" s="239"/>
      <c r="C39" s="239"/>
      <c r="D39" s="239"/>
      <c r="E39" s="239"/>
      <c r="F39" s="239"/>
      <c r="G39" s="239"/>
      <c r="H39" s="239"/>
      <c r="I39" s="239"/>
      <c r="J39" s="239"/>
      <c r="K39" s="239"/>
      <c r="L39" s="239"/>
      <c r="M39" s="239"/>
      <c r="N39" s="239"/>
      <c r="O39" s="239"/>
      <c r="P39" s="239"/>
      <c r="Q39" s="239"/>
      <c r="R39" s="239"/>
      <c r="S39" s="239"/>
      <c r="T39" s="239"/>
      <c r="U39" s="239"/>
      <c r="V39" s="239"/>
      <c r="W39" s="240"/>
    </row>
    <row r="40" spans="1:31" ht="21" customHeight="1" thickBot="1">
      <c r="A40" s="241" t="s">
        <v>83</v>
      </c>
      <c r="B40" s="242"/>
      <c r="C40" s="242"/>
      <c r="D40" s="243" t="s">
        <v>388</v>
      </c>
      <c r="E40" s="243"/>
      <c r="F40" s="243"/>
      <c r="G40" s="243"/>
      <c r="H40" s="243"/>
      <c r="I40" s="243"/>
      <c r="J40" s="243"/>
      <c r="K40" s="243"/>
      <c r="L40" s="243"/>
      <c r="M40" s="243"/>
      <c r="N40" s="243"/>
      <c r="O40" s="243"/>
      <c r="P40" s="243"/>
      <c r="Q40" s="243"/>
      <c r="R40" s="243"/>
      <c r="S40" s="243"/>
      <c r="T40" s="243"/>
      <c r="U40" s="243"/>
      <c r="V40" s="243"/>
      <c r="W40" s="244"/>
    </row>
    <row r="41" spans="1:31" ht="56.15" customHeight="1">
      <c r="A41" s="142">
        <v>8</v>
      </c>
      <c r="B41" s="144" t="s">
        <v>502</v>
      </c>
      <c r="C41" s="144"/>
      <c r="D41" s="144"/>
      <c r="E41" s="144"/>
      <c r="F41" s="144"/>
      <c r="G41" s="144"/>
      <c r="H41" s="144"/>
      <c r="I41" s="245" t="s">
        <v>129</v>
      </c>
      <c r="J41" s="245"/>
      <c r="K41" s="246" t="s">
        <v>130</v>
      </c>
      <c r="L41" s="246"/>
      <c r="M41" s="247" t="s">
        <v>131</v>
      </c>
      <c r="N41" s="247"/>
      <c r="O41" s="248" t="s">
        <v>132</v>
      </c>
      <c r="P41" s="248"/>
      <c r="Q41" s="249">
        <f>AC43</f>
        <v>0</v>
      </c>
      <c r="R41" s="229"/>
      <c r="S41" s="229"/>
      <c r="T41" s="229"/>
      <c r="U41" s="229"/>
      <c r="V41" s="229"/>
      <c r="W41" s="230"/>
      <c r="AE41" s="1">
        <f>Q41</f>
        <v>0</v>
      </c>
    </row>
    <row r="42" spans="1:31">
      <c r="A42" s="143"/>
      <c r="B42" s="145"/>
      <c r="C42" s="145"/>
      <c r="D42" s="145"/>
      <c r="E42" s="145"/>
      <c r="F42" s="145"/>
      <c r="G42" s="145"/>
      <c r="H42" s="145"/>
      <c r="I42" s="233" t="s">
        <v>23</v>
      </c>
      <c r="J42" s="233"/>
      <c r="K42" s="234" t="s">
        <v>82</v>
      </c>
      <c r="L42" s="234"/>
      <c r="M42" s="235" t="s">
        <v>27</v>
      </c>
      <c r="N42" s="235"/>
      <c r="O42" s="236" t="s">
        <v>24</v>
      </c>
      <c r="P42" s="236"/>
      <c r="Q42" s="140"/>
      <c r="R42" s="231"/>
      <c r="S42" s="231"/>
      <c r="T42" s="231"/>
      <c r="U42" s="231"/>
      <c r="V42" s="231"/>
      <c r="W42" s="232"/>
      <c r="AC42" s="9" t="s">
        <v>85</v>
      </c>
    </row>
    <row r="43" spans="1:31" ht="20.6">
      <c r="A43" s="143"/>
      <c r="B43" s="145"/>
      <c r="C43" s="145"/>
      <c r="D43" s="145"/>
      <c r="E43" s="145"/>
      <c r="F43" s="145"/>
      <c r="G43" s="145"/>
      <c r="H43" s="145"/>
      <c r="I43" s="237"/>
      <c r="J43" s="237"/>
      <c r="K43" s="237"/>
      <c r="L43" s="237"/>
      <c r="M43" s="237"/>
      <c r="N43" s="237"/>
      <c r="O43" s="237"/>
      <c r="P43" s="237"/>
      <c r="Q43" s="140"/>
      <c r="R43" s="231"/>
      <c r="S43" s="231"/>
      <c r="T43" s="231"/>
      <c r="U43" s="231"/>
      <c r="V43" s="231"/>
      <c r="W43" s="232"/>
      <c r="Y43" s="6">
        <f>IF(I43="X", 0, 0)</f>
        <v>0</v>
      </c>
      <c r="Z43" s="6">
        <f>IF(K43="X", 1, 0)</f>
        <v>0</v>
      </c>
      <c r="AA43" s="6">
        <f>IF(M43="X", 2, 0)</f>
        <v>0</v>
      </c>
      <c r="AB43" s="6">
        <f>IF(O43="X", 3, 0)</f>
        <v>0</v>
      </c>
      <c r="AC43" s="5">
        <f>SUM(Y43:AB43)</f>
        <v>0</v>
      </c>
    </row>
    <row r="44" spans="1:31" ht="24" customHeight="1">
      <c r="A44" s="238" t="s">
        <v>503</v>
      </c>
      <c r="B44" s="239"/>
      <c r="C44" s="239"/>
      <c r="D44" s="239"/>
      <c r="E44" s="239"/>
      <c r="F44" s="239"/>
      <c r="G44" s="239"/>
      <c r="H44" s="239"/>
      <c r="I44" s="239"/>
      <c r="J44" s="239"/>
      <c r="K44" s="239"/>
      <c r="L44" s="239"/>
      <c r="M44" s="239"/>
      <c r="N44" s="239"/>
      <c r="O44" s="239"/>
      <c r="P44" s="239"/>
      <c r="Q44" s="239"/>
      <c r="R44" s="239"/>
      <c r="S44" s="239"/>
      <c r="T44" s="239"/>
      <c r="U44" s="239"/>
      <c r="V44" s="239"/>
      <c r="W44" s="240"/>
    </row>
    <row r="45" spans="1:31" ht="13.3" thickBot="1">
      <c r="A45" s="241" t="s">
        <v>83</v>
      </c>
      <c r="B45" s="242"/>
      <c r="C45" s="242"/>
      <c r="D45" s="243" t="s">
        <v>389</v>
      </c>
      <c r="E45" s="243"/>
      <c r="F45" s="243"/>
      <c r="G45" s="243"/>
      <c r="H45" s="243"/>
      <c r="I45" s="243"/>
      <c r="J45" s="243"/>
      <c r="K45" s="243"/>
      <c r="L45" s="243"/>
      <c r="M45" s="243"/>
      <c r="N45" s="243"/>
      <c r="O45" s="243"/>
      <c r="P45" s="243"/>
      <c r="Q45" s="243"/>
      <c r="R45" s="243"/>
      <c r="S45" s="243"/>
      <c r="T45" s="243"/>
      <c r="U45" s="243"/>
      <c r="V45" s="243"/>
      <c r="W45" s="244"/>
    </row>
    <row r="46" spans="1:31" ht="13.3" thickBot="1">
      <c r="A46" s="2"/>
      <c r="B46" s="2"/>
      <c r="C46" s="2"/>
      <c r="D46" s="2"/>
      <c r="E46" s="2"/>
      <c r="F46" s="2"/>
      <c r="G46" s="2"/>
      <c r="H46" s="2"/>
      <c r="I46" s="2"/>
      <c r="J46" s="2"/>
      <c r="K46" s="2"/>
      <c r="L46" s="2"/>
      <c r="M46" s="2"/>
      <c r="N46" s="2"/>
      <c r="O46" s="2"/>
      <c r="P46" s="2"/>
      <c r="Q46" s="2"/>
      <c r="R46" s="2"/>
      <c r="S46" s="2"/>
      <c r="T46" s="2"/>
      <c r="U46" s="2"/>
      <c r="V46" s="2"/>
      <c r="W46" s="2"/>
    </row>
    <row r="47" spans="1:31" ht="24" customHeight="1">
      <c r="A47" s="223" t="s">
        <v>75</v>
      </c>
      <c r="B47" s="224"/>
      <c r="C47" s="224"/>
      <c r="D47" s="224"/>
      <c r="E47" s="224"/>
      <c r="F47" s="224"/>
      <c r="G47" s="224"/>
      <c r="H47" s="224"/>
      <c r="I47" s="224"/>
      <c r="J47" s="224"/>
      <c r="K47" s="224"/>
      <c r="L47" s="224"/>
      <c r="M47" s="224"/>
      <c r="N47" s="224"/>
      <c r="O47" s="224"/>
      <c r="P47" s="225"/>
      <c r="Q47" s="11">
        <f>Q41+Q36+Q31+Q26+Q21+Q16+Q11+Q6</f>
        <v>0</v>
      </c>
      <c r="R47" s="214"/>
      <c r="S47" s="214"/>
      <c r="T47" s="214"/>
      <c r="U47" s="214"/>
      <c r="V47" s="214"/>
      <c r="W47" s="214"/>
    </row>
    <row r="48" spans="1:31" ht="13.3" thickBot="1">
      <c r="A48" s="226"/>
      <c r="B48" s="227"/>
      <c r="C48" s="227"/>
      <c r="D48" s="227"/>
      <c r="E48" s="227"/>
      <c r="F48" s="227"/>
      <c r="G48" s="227"/>
      <c r="H48" s="227"/>
      <c r="I48" s="227"/>
      <c r="J48" s="227"/>
      <c r="K48" s="227"/>
      <c r="L48" s="227"/>
      <c r="M48" s="227"/>
      <c r="N48" s="227"/>
      <c r="O48" s="227"/>
      <c r="P48" s="228"/>
      <c r="Q48" s="12" t="s">
        <v>133</v>
      </c>
      <c r="R48" s="215"/>
      <c r="S48" s="215"/>
      <c r="T48" s="215"/>
      <c r="U48" s="215"/>
      <c r="V48" s="215"/>
      <c r="W48" s="215"/>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t="s">
        <v>140</v>
      </c>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05"/>
      <c r="B60" s="206"/>
      <c r="C60" s="206"/>
      <c r="D60" s="206"/>
      <c r="E60" s="206"/>
      <c r="F60" s="206"/>
      <c r="G60" s="206"/>
      <c r="H60" s="206"/>
      <c r="I60" s="206"/>
      <c r="J60" s="206"/>
      <c r="K60" s="206"/>
      <c r="L60" s="206"/>
      <c r="M60" s="206"/>
      <c r="N60" s="206"/>
      <c r="O60" s="206"/>
      <c r="P60" s="206"/>
      <c r="Q60" s="206"/>
      <c r="R60" s="206"/>
      <c r="S60" s="206"/>
      <c r="T60" s="206"/>
      <c r="U60" s="206"/>
      <c r="V60" s="206"/>
      <c r="W60" s="207"/>
    </row>
    <row r="61" spans="1:23">
      <c r="A61" s="208"/>
      <c r="B61" s="209"/>
      <c r="C61" s="209"/>
      <c r="D61" s="209"/>
      <c r="E61" s="209"/>
      <c r="F61" s="209"/>
      <c r="G61" s="209"/>
      <c r="H61" s="209"/>
      <c r="I61" s="209"/>
      <c r="J61" s="209"/>
      <c r="K61" s="209"/>
      <c r="L61" s="209"/>
      <c r="M61" s="209"/>
      <c r="N61" s="209"/>
      <c r="O61" s="209"/>
      <c r="P61" s="209"/>
      <c r="Q61" s="209"/>
      <c r="R61" s="209"/>
      <c r="S61" s="209"/>
      <c r="T61" s="209"/>
      <c r="U61" s="209"/>
      <c r="V61" s="209"/>
      <c r="W61" s="210"/>
    </row>
    <row r="62" spans="1:23">
      <c r="A62" s="208"/>
      <c r="B62" s="209"/>
      <c r="C62" s="209"/>
      <c r="D62" s="209"/>
      <c r="E62" s="209"/>
      <c r="F62" s="209"/>
      <c r="G62" s="209"/>
      <c r="H62" s="209"/>
      <c r="I62" s="209"/>
      <c r="J62" s="209"/>
      <c r="K62" s="209"/>
      <c r="L62" s="209"/>
      <c r="M62" s="209"/>
      <c r="N62" s="209"/>
      <c r="O62" s="209"/>
      <c r="P62" s="209"/>
      <c r="Q62" s="209"/>
      <c r="R62" s="209"/>
      <c r="S62" s="209"/>
      <c r="T62" s="209"/>
      <c r="U62" s="209"/>
      <c r="V62" s="209"/>
      <c r="W62" s="210"/>
    </row>
    <row r="63" spans="1:23">
      <c r="A63" s="208"/>
      <c r="B63" s="209"/>
      <c r="C63" s="209"/>
      <c r="D63" s="209"/>
      <c r="E63" s="209"/>
      <c r="F63" s="209"/>
      <c r="G63" s="209"/>
      <c r="H63" s="209"/>
      <c r="I63" s="209"/>
      <c r="J63" s="209"/>
      <c r="K63" s="209"/>
      <c r="L63" s="209"/>
      <c r="M63" s="209"/>
      <c r="N63" s="209"/>
      <c r="O63" s="209"/>
      <c r="P63" s="209"/>
      <c r="Q63" s="209"/>
      <c r="R63" s="209"/>
      <c r="S63" s="209"/>
      <c r="T63" s="209"/>
      <c r="U63" s="209"/>
      <c r="V63" s="209"/>
      <c r="W63" s="210"/>
    </row>
    <row r="64" spans="1:23">
      <c r="A64" s="208"/>
      <c r="B64" s="209"/>
      <c r="C64" s="209"/>
      <c r="D64" s="209"/>
      <c r="E64" s="209"/>
      <c r="F64" s="209"/>
      <c r="G64" s="209"/>
      <c r="H64" s="209"/>
      <c r="I64" s="209"/>
      <c r="J64" s="209"/>
      <c r="K64" s="209"/>
      <c r="L64" s="209"/>
      <c r="M64" s="209"/>
      <c r="N64" s="209"/>
      <c r="O64" s="209"/>
      <c r="P64" s="209"/>
      <c r="Q64" s="209"/>
      <c r="R64" s="209"/>
      <c r="S64" s="209"/>
      <c r="T64" s="209"/>
      <c r="U64" s="209"/>
      <c r="V64" s="209"/>
      <c r="W64" s="210"/>
    </row>
    <row r="65" spans="1:23">
      <c r="A65" s="208"/>
      <c r="B65" s="209"/>
      <c r="C65" s="209"/>
      <c r="D65" s="209"/>
      <c r="E65" s="209"/>
      <c r="F65" s="209"/>
      <c r="G65" s="209"/>
      <c r="H65" s="209"/>
      <c r="I65" s="209"/>
      <c r="J65" s="209"/>
      <c r="K65" s="209"/>
      <c r="L65" s="209"/>
      <c r="M65" s="209"/>
      <c r="N65" s="209"/>
      <c r="O65" s="209"/>
      <c r="P65" s="209"/>
      <c r="Q65" s="209"/>
      <c r="R65" s="209"/>
      <c r="S65" s="209"/>
      <c r="T65" s="209"/>
      <c r="U65" s="209"/>
      <c r="V65" s="209"/>
      <c r="W65" s="210"/>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08"/>
      <c r="B72" s="209"/>
      <c r="C72" s="209"/>
      <c r="D72" s="209"/>
      <c r="E72" s="209"/>
      <c r="F72" s="209"/>
      <c r="G72" s="209"/>
      <c r="H72" s="209"/>
      <c r="I72" s="209"/>
      <c r="J72" s="209"/>
      <c r="K72" s="209"/>
      <c r="L72" s="209"/>
      <c r="M72" s="209"/>
      <c r="N72" s="209"/>
      <c r="O72" s="209"/>
      <c r="P72" s="209"/>
      <c r="Q72" s="209"/>
      <c r="R72" s="209"/>
      <c r="S72" s="209"/>
      <c r="T72" s="209"/>
      <c r="U72" s="209"/>
      <c r="V72" s="209"/>
      <c r="W72" s="210"/>
    </row>
    <row r="73" spans="1:23">
      <c r="A73" s="208"/>
      <c r="B73" s="209"/>
      <c r="C73" s="209"/>
      <c r="D73" s="209"/>
      <c r="E73" s="209"/>
      <c r="F73" s="209"/>
      <c r="G73" s="209"/>
      <c r="H73" s="209"/>
      <c r="I73" s="209"/>
      <c r="J73" s="209"/>
      <c r="K73" s="209"/>
      <c r="L73" s="209"/>
      <c r="M73" s="209"/>
      <c r="N73" s="209"/>
      <c r="O73" s="209"/>
      <c r="P73" s="209"/>
      <c r="Q73" s="209"/>
      <c r="R73" s="209"/>
      <c r="S73" s="209"/>
      <c r="T73" s="209"/>
      <c r="U73" s="209"/>
      <c r="V73" s="209"/>
      <c r="W73" s="210"/>
    </row>
    <row r="74" spans="1:23">
      <c r="A74" s="208"/>
      <c r="B74" s="209"/>
      <c r="C74" s="209"/>
      <c r="D74" s="209"/>
      <c r="E74" s="209"/>
      <c r="F74" s="209"/>
      <c r="G74" s="209"/>
      <c r="H74" s="209"/>
      <c r="I74" s="209"/>
      <c r="J74" s="209"/>
      <c r="K74" s="209"/>
      <c r="L74" s="209"/>
      <c r="M74" s="209"/>
      <c r="N74" s="209"/>
      <c r="O74" s="209"/>
      <c r="P74" s="209"/>
      <c r="Q74" s="209"/>
      <c r="R74" s="209"/>
      <c r="S74" s="209"/>
      <c r="T74" s="209"/>
      <c r="U74" s="209"/>
      <c r="V74" s="209"/>
      <c r="W74" s="210"/>
    </row>
    <row r="75" spans="1:23">
      <c r="A75" s="208"/>
      <c r="B75" s="209"/>
      <c r="C75" s="209"/>
      <c r="D75" s="209"/>
      <c r="E75" s="209"/>
      <c r="F75" s="209"/>
      <c r="G75" s="209"/>
      <c r="H75" s="209"/>
      <c r="I75" s="209"/>
      <c r="J75" s="209"/>
      <c r="K75" s="209"/>
      <c r="L75" s="209"/>
      <c r="M75" s="209"/>
      <c r="N75" s="209"/>
      <c r="O75" s="209"/>
      <c r="P75" s="209"/>
      <c r="Q75" s="209"/>
      <c r="R75" s="209"/>
      <c r="S75" s="209"/>
      <c r="T75" s="209"/>
      <c r="U75" s="209"/>
      <c r="V75" s="209"/>
      <c r="W75" s="210"/>
    </row>
    <row r="76" spans="1:23">
      <c r="A76" s="208"/>
      <c r="B76" s="209"/>
      <c r="C76" s="209"/>
      <c r="D76" s="209"/>
      <c r="E76" s="209"/>
      <c r="F76" s="209"/>
      <c r="G76" s="209"/>
      <c r="H76" s="209"/>
      <c r="I76" s="209"/>
      <c r="J76" s="209"/>
      <c r="K76" s="209"/>
      <c r="L76" s="209"/>
      <c r="M76" s="209"/>
      <c r="N76" s="209"/>
      <c r="O76" s="209"/>
      <c r="P76" s="209"/>
      <c r="Q76" s="209"/>
      <c r="R76" s="209"/>
      <c r="S76" s="209"/>
      <c r="T76" s="209"/>
      <c r="U76" s="209"/>
      <c r="V76" s="209"/>
      <c r="W76" s="210"/>
    </row>
    <row r="77" spans="1:23">
      <c r="A77" s="211"/>
      <c r="B77" s="212"/>
      <c r="C77" s="212"/>
      <c r="D77" s="212"/>
      <c r="E77" s="212"/>
      <c r="F77" s="212"/>
      <c r="G77" s="212"/>
      <c r="H77" s="212"/>
      <c r="I77" s="212"/>
      <c r="J77" s="212"/>
      <c r="K77" s="212"/>
      <c r="L77" s="212"/>
      <c r="M77" s="212"/>
      <c r="N77" s="212"/>
      <c r="O77" s="212"/>
      <c r="P77" s="212"/>
      <c r="Q77" s="212"/>
      <c r="R77" s="212"/>
      <c r="S77" s="212"/>
      <c r="T77" s="212"/>
      <c r="U77" s="212"/>
      <c r="V77" s="212"/>
      <c r="W77" s="213"/>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sheetData>
  <sheetProtection algorithmName="SHA-512" hashValue="JXwfO54kZ6WOrlZFSrvXpVCiYILfZedjO/M5/Fzib30bw/x8VIjVo21UjdO6i+10fO+AhDo635MiB7l+dQAbDA==" saltValue="gyKW5qpnGSSW+NNNEUpgtw==" spinCount="100000" sheet="1" objects="1" scenarios="1" formatCells="0" formatColumns="0" formatRows="0"/>
  <mergeCells count="174">
    <mergeCell ref="A1:W1"/>
    <mergeCell ref="A4:A5"/>
    <mergeCell ref="B4:H5"/>
    <mergeCell ref="I4:J4"/>
    <mergeCell ref="K4:L4"/>
    <mergeCell ref="M4:N4"/>
    <mergeCell ref="O4:P4"/>
    <mergeCell ref="Q4:Q5"/>
    <mergeCell ref="R4:W5"/>
    <mergeCell ref="I5:J5"/>
    <mergeCell ref="K5:L5"/>
    <mergeCell ref="M5:N5"/>
    <mergeCell ref="O5:P5"/>
    <mergeCell ref="Y5:AB5"/>
    <mergeCell ref="A6:A8"/>
    <mergeCell ref="B6:H8"/>
    <mergeCell ref="I6:J6"/>
    <mergeCell ref="K6:L6"/>
    <mergeCell ref="M6:N6"/>
    <mergeCell ref="O6:P6"/>
    <mergeCell ref="Q6:Q8"/>
    <mergeCell ref="R6:W8"/>
    <mergeCell ref="I7:J7"/>
    <mergeCell ref="K7:L7"/>
    <mergeCell ref="M7:N7"/>
    <mergeCell ref="O7:P7"/>
    <mergeCell ref="I8:J8"/>
    <mergeCell ref="K8:L8"/>
    <mergeCell ref="M8:N8"/>
    <mergeCell ref="O8:P8"/>
    <mergeCell ref="A9:W9"/>
    <mergeCell ref="A10:C10"/>
    <mergeCell ref="D10:W10"/>
    <mergeCell ref="A11:A13"/>
    <mergeCell ref="B11:H13"/>
    <mergeCell ref="I11:J11"/>
    <mergeCell ref="K11:L11"/>
    <mergeCell ref="M11:N11"/>
    <mergeCell ref="O11:P11"/>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A34:W34"/>
    <mergeCell ref="A35:C35"/>
    <mergeCell ref="D35:W35"/>
    <mergeCell ref="A36:A38"/>
    <mergeCell ref="B36:H38"/>
    <mergeCell ref="I36:J36"/>
    <mergeCell ref="K36:L36"/>
    <mergeCell ref="M36:N36"/>
    <mergeCell ref="O36:P36"/>
    <mergeCell ref="Q36:Q38"/>
    <mergeCell ref="R36:W38"/>
    <mergeCell ref="I37:J37"/>
    <mergeCell ref="K37:L37"/>
    <mergeCell ref="M37:N37"/>
    <mergeCell ref="O37:P37"/>
    <mergeCell ref="I38:J38"/>
    <mergeCell ref="K38:L38"/>
    <mergeCell ref="M38:N38"/>
    <mergeCell ref="O38:P38"/>
    <mergeCell ref="A39:W39"/>
    <mergeCell ref="A40:C40"/>
    <mergeCell ref="D40:W40"/>
    <mergeCell ref="A41:A43"/>
    <mergeCell ref="B41:H43"/>
    <mergeCell ref="I41:J41"/>
    <mergeCell ref="K41:L41"/>
    <mergeCell ref="M41:N41"/>
    <mergeCell ref="O41:P41"/>
    <mergeCell ref="Q41:Q43"/>
    <mergeCell ref="R41:W43"/>
    <mergeCell ref="I42:J42"/>
    <mergeCell ref="K42:L42"/>
    <mergeCell ref="M42:N42"/>
    <mergeCell ref="O42:P42"/>
    <mergeCell ref="I43:J43"/>
    <mergeCell ref="K43:L43"/>
    <mergeCell ref="M43:N43"/>
    <mergeCell ref="O43:P43"/>
    <mergeCell ref="A60:W77"/>
    <mergeCell ref="A44:W44"/>
    <mergeCell ref="A45:C45"/>
    <mergeCell ref="D45:W45"/>
    <mergeCell ref="A47:P48"/>
    <mergeCell ref="R47:S47"/>
    <mergeCell ref="T47:U47"/>
    <mergeCell ref="V47:W47"/>
    <mergeCell ref="R48:S48"/>
    <mergeCell ref="T48:U48"/>
    <mergeCell ref="V48:W48"/>
  </mergeCells>
  <printOptions gridLines="1"/>
  <pageMargins left="0.7" right="0.7" top="0.75" bottom="0.75" header="0.3" footer="0.3"/>
  <pageSetup paperSize="9" orientation="landscape" horizontalDpi="0" verticalDpi="0"/>
  <rowBreaks count="2" manualBreakCount="2">
    <brk id="35" max="16383" man="1"/>
    <brk id="57"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59E7F-458B-754F-8850-69366E9EC0F3}">
  <sheetPr codeName="Foglio4"/>
  <dimension ref="A1:AI800"/>
  <sheetViews>
    <sheetView zoomScale="120" zoomScaleNormal="120"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customWidth="1"/>
    <col min="31" max="31" width="0" style="1" hidden="1" customWidth="1"/>
    <col min="32" max="16384" width="10.85546875" style="1"/>
  </cols>
  <sheetData>
    <row r="1" spans="1:35" ht="18.899999999999999" thickBot="1">
      <c r="A1" s="100" t="s">
        <v>141</v>
      </c>
      <c r="B1" s="101"/>
      <c r="C1" s="101"/>
      <c r="D1" s="101"/>
      <c r="E1" s="101"/>
      <c r="F1" s="101"/>
      <c r="G1" s="101"/>
      <c r="H1" s="101"/>
      <c r="I1" s="101"/>
      <c r="J1" s="101"/>
      <c r="K1" s="101"/>
      <c r="L1" s="101"/>
      <c r="M1" s="101"/>
      <c r="N1" s="101"/>
      <c r="O1" s="101"/>
      <c r="P1" s="101"/>
      <c r="Q1" s="101"/>
      <c r="R1" s="101"/>
      <c r="S1" s="101"/>
      <c r="T1" s="101"/>
      <c r="U1" s="101"/>
      <c r="V1" s="101"/>
      <c r="W1" s="102"/>
    </row>
    <row r="2" spans="1:35">
      <c r="A2" s="2"/>
      <c r="B2" s="2"/>
      <c r="C2" s="2"/>
      <c r="D2" s="2"/>
      <c r="E2" s="2"/>
      <c r="F2" s="2"/>
      <c r="G2" s="2"/>
      <c r="H2" s="2"/>
      <c r="I2" s="2"/>
      <c r="J2" s="2"/>
      <c r="K2" s="2"/>
      <c r="L2" s="2"/>
      <c r="M2" s="2"/>
      <c r="N2" s="2"/>
      <c r="O2" s="2"/>
      <c r="P2" s="2"/>
      <c r="Q2" s="2"/>
      <c r="R2" s="2"/>
      <c r="S2" s="2"/>
      <c r="T2" s="2"/>
      <c r="U2" s="2"/>
      <c r="V2" s="2"/>
      <c r="W2" s="2"/>
    </row>
    <row r="3" spans="1:35">
      <c r="A3" s="2"/>
      <c r="B3" s="2"/>
      <c r="C3" s="2"/>
      <c r="D3" s="2"/>
      <c r="E3" s="2"/>
      <c r="F3" s="2"/>
      <c r="G3" s="2"/>
      <c r="H3" s="2"/>
      <c r="I3" s="2"/>
      <c r="J3" s="2"/>
      <c r="K3" s="2"/>
      <c r="L3" s="2"/>
      <c r="M3" s="2"/>
      <c r="N3" s="2"/>
      <c r="O3" s="2"/>
      <c r="P3" s="2"/>
      <c r="Q3" s="2"/>
      <c r="R3" s="2"/>
      <c r="S3" s="2"/>
      <c r="T3" s="2"/>
      <c r="U3" s="2"/>
      <c r="V3" s="2"/>
      <c r="W3" s="2"/>
    </row>
    <row r="4" spans="1:35"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G4" s="13"/>
      <c r="AH4" s="13"/>
      <c r="AI4"/>
    </row>
    <row r="5" spans="1:35"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G5" s="13"/>
      <c r="AH5" s="13"/>
      <c r="AI5"/>
    </row>
    <row r="6" spans="1:35" ht="56.15" customHeight="1">
      <c r="A6" s="142">
        <v>1</v>
      </c>
      <c r="B6" s="144" t="s">
        <v>504</v>
      </c>
      <c r="C6" s="144"/>
      <c r="D6" s="144"/>
      <c r="E6" s="144"/>
      <c r="F6" s="144"/>
      <c r="G6" s="144"/>
      <c r="H6" s="144"/>
      <c r="I6" s="245" t="s">
        <v>142</v>
      </c>
      <c r="J6" s="245"/>
      <c r="K6" s="246" t="s">
        <v>143</v>
      </c>
      <c r="L6" s="246"/>
      <c r="M6" s="247" t="s">
        <v>144</v>
      </c>
      <c r="N6" s="247"/>
      <c r="O6" s="248" t="s">
        <v>145</v>
      </c>
      <c r="P6" s="248"/>
      <c r="Q6" s="249">
        <f>AC8</f>
        <v>0</v>
      </c>
      <c r="R6" s="229"/>
      <c r="S6" s="229"/>
      <c r="T6" s="229"/>
      <c r="U6" s="229"/>
      <c r="V6" s="229"/>
      <c r="W6" s="230"/>
      <c r="AE6" s="1">
        <f>Q6</f>
        <v>0</v>
      </c>
      <c r="AG6" s="13"/>
      <c r="AH6" s="13"/>
      <c r="AI6"/>
    </row>
    <row r="7" spans="1:35" ht="15.9">
      <c r="A7" s="143"/>
      <c r="B7" s="145"/>
      <c r="C7" s="145"/>
      <c r="D7" s="145"/>
      <c r="E7" s="145"/>
      <c r="F7" s="145"/>
      <c r="G7" s="145"/>
      <c r="H7" s="145"/>
      <c r="I7" s="233" t="s">
        <v>23</v>
      </c>
      <c r="J7" s="233"/>
      <c r="K7" s="234" t="s">
        <v>27</v>
      </c>
      <c r="L7" s="234"/>
      <c r="M7" s="235" t="s">
        <v>28</v>
      </c>
      <c r="N7" s="235"/>
      <c r="O7" s="236" t="s">
        <v>25</v>
      </c>
      <c r="P7" s="236"/>
      <c r="Q7" s="140"/>
      <c r="R7" s="231"/>
      <c r="S7" s="231"/>
      <c r="T7" s="231"/>
      <c r="U7" s="231"/>
      <c r="V7" s="231"/>
      <c r="W7" s="232"/>
      <c r="AC7" s="9" t="s">
        <v>85</v>
      </c>
      <c r="AG7" s="13"/>
      <c r="AH7" s="13"/>
      <c r="AI7"/>
    </row>
    <row r="8" spans="1:35"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2, 0)</f>
        <v>0</v>
      </c>
      <c r="AA8" s="6">
        <f>IF(M8="X", 4, 0)</f>
        <v>0</v>
      </c>
      <c r="AB8" s="6">
        <f>IF(O8="X", 6, 0)</f>
        <v>0</v>
      </c>
      <c r="AC8" s="5">
        <f>SUM(Y8:AB8)</f>
        <v>0</v>
      </c>
      <c r="AG8" s="13"/>
      <c r="AH8" s="13"/>
      <c r="AI8"/>
    </row>
    <row r="9" spans="1:35" ht="39" customHeight="1">
      <c r="A9" s="238" t="s">
        <v>146</v>
      </c>
      <c r="B9" s="239"/>
      <c r="C9" s="239"/>
      <c r="D9" s="239"/>
      <c r="E9" s="239"/>
      <c r="F9" s="239"/>
      <c r="G9" s="239"/>
      <c r="H9" s="239"/>
      <c r="I9" s="239"/>
      <c r="J9" s="239"/>
      <c r="K9" s="239"/>
      <c r="L9" s="239"/>
      <c r="M9" s="239"/>
      <c r="N9" s="239"/>
      <c r="O9" s="239"/>
      <c r="P9" s="239"/>
      <c r="Q9" s="239"/>
      <c r="R9" s="239"/>
      <c r="S9" s="239"/>
      <c r="T9" s="239"/>
      <c r="U9" s="239"/>
      <c r="V9" s="239"/>
      <c r="W9" s="240"/>
      <c r="AG9" s="13"/>
      <c r="AH9" s="13"/>
      <c r="AI9"/>
    </row>
    <row r="10" spans="1:35" ht="26.15" customHeight="1" thickBot="1">
      <c r="A10" s="241" t="s">
        <v>83</v>
      </c>
      <c r="B10" s="242"/>
      <c r="C10" s="242"/>
      <c r="D10" s="243" t="s">
        <v>390</v>
      </c>
      <c r="E10" s="243"/>
      <c r="F10" s="243"/>
      <c r="G10" s="243"/>
      <c r="H10" s="243"/>
      <c r="I10" s="243"/>
      <c r="J10" s="243"/>
      <c r="K10" s="243"/>
      <c r="L10" s="243"/>
      <c r="M10" s="243"/>
      <c r="N10" s="243"/>
      <c r="O10" s="243"/>
      <c r="P10" s="243"/>
      <c r="Q10" s="243"/>
      <c r="R10" s="243"/>
      <c r="S10" s="243"/>
      <c r="T10" s="243"/>
      <c r="U10" s="243"/>
      <c r="V10" s="243"/>
      <c r="W10" s="244"/>
      <c r="AG10" s="13"/>
      <c r="AH10" s="13"/>
      <c r="AI10"/>
    </row>
    <row r="11" spans="1:35" ht="67" customHeight="1">
      <c r="A11" s="142">
        <v>2</v>
      </c>
      <c r="B11" s="144" t="s">
        <v>505</v>
      </c>
      <c r="C11" s="144"/>
      <c r="D11" s="144"/>
      <c r="E11" s="144"/>
      <c r="F11" s="144"/>
      <c r="G11" s="144"/>
      <c r="H11" s="144"/>
      <c r="I11" s="245" t="s">
        <v>506</v>
      </c>
      <c r="J11" s="245"/>
      <c r="K11" s="246" t="s">
        <v>507</v>
      </c>
      <c r="L11" s="246"/>
      <c r="M11" s="247" t="s">
        <v>508</v>
      </c>
      <c r="N11" s="247"/>
      <c r="O11" s="248" t="s">
        <v>145</v>
      </c>
      <c r="P11" s="248"/>
      <c r="Q11" s="249">
        <f>AC13</f>
        <v>0</v>
      </c>
      <c r="R11" s="229"/>
      <c r="S11" s="229"/>
      <c r="T11" s="229"/>
      <c r="U11" s="229"/>
      <c r="V11" s="229"/>
      <c r="W11" s="230"/>
      <c r="AE11" s="1">
        <f>Q11</f>
        <v>0</v>
      </c>
      <c r="AG11" s="13"/>
      <c r="AH11" s="13"/>
      <c r="AI11"/>
    </row>
    <row r="12" spans="1:35" ht="15.9">
      <c r="A12" s="143"/>
      <c r="B12" s="145"/>
      <c r="C12" s="145"/>
      <c r="D12" s="145"/>
      <c r="E12" s="145"/>
      <c r="F12" s="145"/>
      <c r="G12" s="145"/>
      <c r="H12" s="145"/>
      <c r="I12" s="233" t="s">
        <v>23</v>
      </c>
      <c r="J12" s="233"/>
      <c r="K12" s="234" t="s">
        <v>82</v>
      </c>
      <c r="L12" s="234"/>
      <c r="M12" s="235" t="s">
        <v>27</v>
      </c>
      <c r="N12" s="235"/>
      <c r="O12" s="236" t="s">
        <v>24</v>
      </c>
      <c r="P12" s="236"/>
      <c r="Q12" s="140"/>
      <c r="R12" s="231"/>
      <c r="S12" s="231"/>
      <c r="T12" s="231"/>
      <c r="U12" s="231"/>
      <c r="V12" s="231"/>
      <c r="W12" s="232"/>
      <c r="AC12" s="9" t="s">
        <v>85</v>
      </c>
      <c r="AG12" s="13"/>
      <c r="AH12" s="13"/>
      <c r="AI12"/>
    </row>
    <row r="13" spans="1:35"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1, 0)</f>
        <v>0</v>
      </c>
      <c r="AA13" s="6">
        <f>IF(M13="X", 2, 0)</f>
        <v>0</v>
      </c>
      <c r="AB13" s="6">
        <f>IF(O13="X", 3, 0)</f>
        <v>0</v>
      </c>
      <c r="AC13" s="5">
        <f>SUM(Y13:AB13)</f>
        <v>0</v>
      </c>
      <c r="AG13" s="13"/>
      <c r="AH13" s="13"/>
      <c r="AI13"/>
    </row>
    <row r="14" spans="1:35" ht="29.15" customHeight="1">
      <c r="A14" s="238" t="s">
        <v>509</v>
      </c>
      <c r="B14" s="239"/>
      <c r="C14" s="239"/>
      <c r="D14" s="239"/>
      <c r="E14" s="239"/>
      <c r="F14" s="239"/>
      <c r="G14" s="239"/>
      <c r="H14" s="239"/>
      <c r="I14" s="239"/>
      <c r="J14" s="239"/>
      <c r="K14" s="239"/>
      <c r="L14" s="239"/>
      <c r="M14" s="239"/>
      <c r="N14" s="239"/>
      <c r="O14" s="239"/>
      <c r="P14" s="239"/>
      <c r="Q14" s="239"/>
      <c r="R14" s="239"/>
      <c r="S14" s="239"/>
      <c r="T14" s="239"/>
      <c r="U14" s="239"/>
      <c r="V14" s="239"/>
      <c r="W14" s="240"/>
      <c r="AG14" s="13"/>
      <c r="AH14" s="13"/>
      <c r="AI14"/>
    </row>
    <row r="15" spans="1:35" ht="25" customHeight="1" thickBot="1">
      <c r="A15" s="241" t="s">
        <v>83</v>
      </c>
      <c r="B15" s="242"/>
      <c r="C15" s="242"/>
      <c r="D15" s="243" t="s">
        <v>391</v>
      </c>
      <c r="E15" s="243"/>
      <c r="F15" s="243"/>
      <c r="G15" s="243"/>
      <c r="H15" s="243"/>
      <c r="I15" s="243"/>
      <c r="J15" s="243"/>
      <c r="K15" s="243"/>
      <c r="L15" s="243"/>
      <c r="M15" s="243"/>
      <c r="N15" s="243"/>
      <c r="O15" s="243"/>
      <c r="P15" s="243"/>
      <c r="Q15" s="243"/>
      <c r="R15" s="243"/>
      <c r="S15" s="243"/>
      <c r="T15" s="243"/>
      <c r="U15" s="243"/>
      <c r="V15" s="243"/>
      <c r="W15" s="244"/>
      <c r="AG15" s="13"/>
      <c r="AH15" s="13"/>
      <c r="AI15"/>
    </row>
    <row r="16" spans="1:35" ht="53.15" customHeight="1">
      <c r="A16" s="142">
        <v>3</v>
      </c>
      <c r="B16" s="144" t="s">
        <v>149</v>
      </c>
      <c r="C16" s="144"/>
      <c r="D16" s="144"/>
      <c r="E16" s="144"/>
      <c r="F16" s="144"/>
      <c r="G16" s="144"/>
      <c r="H16" s="144"/>
      <c r="I16" s="245" t="s">
        <v>185</v>
      </c>
      <c r="J16" s="245"/>
      <c r="K16" s="246" t="s">
        <v>150</v>
      </c>
      <c r="L16" s="246"/>
      <c r="M16" s="247" t="s">
        <v>186</v>
      </c>
      <c r="N16" s="247"/>
      <c r="O16" s="248" t="s">
        <v>72</v>
      </c>
      <c r="P16" s="248"/>
      <c r="Q16" s="249">
        <f>AC18</f>
        <v>0</v>
      </c>
      <c r="R16" s="229"/>
      <c r="S16" s="229"/>
      <c r="T16" s="229"/>
      <c r="U16" s="229"/>
      <c r="V16" s="229"/>
      <c r="W16" s="230"/>
      <c r="AE16" s="1">
        <f>Q16</f>
        <v>0</v>
      </c>
      <c r="AG16" s="13"/>
      <c r="AH16" s="13"/>
      <c r="AI16"/>
    </row>
    <row r="17" spans="1:35" ht="15.9">
      <c r="A17" s="143"/>
      <c r="B17" s="145"/>
      <c r="C17" s="145"/>
      <c r="D17" s="145"/>
      <c r="E17" s="145"/>
      <c r="F17" s="145"/>
      <c r="G17" s="145"/>
      <c r="H17" s="145"/>
      <c r="I17" s="233" t="s">
        <v>23</v>
      </c>
      <c r="J17" s="233"/>
      <c r="K17" s="234" t="s">
        <v>27</v>
      </c>
      <c r="L17" s="234"/>
      <c r="M17" s="235" t="s">
        <v>28</v>
      </c>
      <c r="N17" s="235"/>
      <c r="O17" s="236" t="s">
        <v>25</v>
      </c>
      <c r="P17" s="236"/>
      <c r="Q17" s="140"/>
      <c r="R17" s="231"/>
      <c r="S17" s="231"/>
      <c r="T17" s="231"/>
      <c r="U17" s="231"/>
      <c r="V17" s="231"/>
      <c r="W17" s="232"/>
      <c r="AC17" s="9" t="s">
        <v>85</v>
      </c>
      <c r="AG17" s="13"/>
      <c r="AH17" s="13"/>
      <c r="AI17"/>
    </row>
    <row r="18" spans="1:35"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2, 0)</f>
        <v>0</v>
      </c>
      <c r="AA18" s="6">
        <f>IF(M18="X", 4, 0)</f>
        <v>0</v>
      </c>
      <c r="AB18" s="6">
        <f>IF(O18="X", 6, 0)</f>
        <v>0</v>
      </c>
      <c r="AC18" s="5">
        <f>SUM(Y18:AB18)</f>
        <v>0</v>
      </c>
      <c r="AG18" s="13"/>
      <c r="AH18" s="13"/>
      <c r="AI18"/>
    </row>
    <row r="19" spans="1:35" ht="42" customHeight="1">
      <c r="A19" s="238" t="s">
        <v>151</v>
      </c>
      <c r="B19" s="239"/>
      <c r="C19" s="239"/>
      <c r="D19" s="239"/>
      <c r="E19" s="239"/>
      <c r="F19" s="239"/>
      <c r="G19" s="239"/>
      <c r="H19" s="239"/>
      <c r="I19" s="239"/>
      <c r="J19" s="239"/>
      <c r="K19" s="239"/>
      <c r="L19" s="239"/>
      <c r="M19" s="239"/>
      <c r="N19" s="239"/>
      <c r="O19" s="239"/>
      <c r="P19" s="239"/>
      <c r="Q19" s="239"/>
      <c r="R19" s="239"/>
      <c r="S19" s="239"/>
      <c r="T19" s="239"/>
      <c r="U19" s="239"/>
      <c r="V19" s="239"/>
      <c r="W19" s="240"/>
      <c r="AG19" s="13"/>
      <c r="AH19" s="13"/>
      <c r="AI19"/>
    </row>
    <row r="20" spans="1:35" ht="17.149999999999999" customHeight="1" thickBot="1">
      <c r="A20" s="241" t="s">
        <v>83</v>
      </c>
      <c r="B20" s="242"/>
      <c r="C20" s="242"/>
      <c r="D20" s="243" t="s">
        <v>184</v>
      </c>
      <c r="E20" s="243"/>
      <c r="F20" s="243"/>
      <c r="G20" s="243"/>
      <c r="H20" s="243"/>
      <c r="I20" s="243"/>
      <c r="J20" s="243"/>
      <c r="K20" s="243"/>
      <c r="L20" s="243"/>
      <c r="M20" s="243"/>
      <c r="N20" s="243"/>
      <c r="O20" s="243"/>
      <c r="P20" s="243"/>
      <c r="Q20" s="243"/>
      <c r="R20" s="243"/>
      <c r="S20" s="243"/>
      <c r="T20" s="243"/>
      <c r="U20" s="243"/>
      <c r="V20" s="243"/>
      <c r="W20" s="244"/>
      <c r="AG20" s="13"/>
      <c r="AH20" s="13"/>
      <c r="AI20"/>
    </row>
    <row r="21" spans="1:35" ht="57" customHeight="1">
      <c r="A21" s="142">
        <v>4</v>
      </c>
      <c r="B21" s="144" t="s">
        <v>152</v>
      </c>
      <c r="C21" s="144"/>
      <c r="D21" s="144"/>
      <c r="E21" s="144"/>
      <c r="F21" s="144"/>
      <c r="G21" s="144"/>
      <c r="H21" s="144"/>
      <c r="I21" s="245" t="s">
        <v>153</v>
      </c>
      <c r="J21" s="245"/>
      <c r="K21" s="246" t="s">
        <v>154</v>
      </c>
      <c r="L21" s="246"/>
      <c r="M21" s="247" t="s">
        <v>155</v>
      </c>
      <c r="N21" s="247"/>
      <c r="O21" s="248" t="s">
        <v>187</v>
      </c>
      <c r="P21" s="248"/>
      <c r="Q21" s="249">
        <f>AC23</f>
        <v>0</v>
      </c>
      <c r="R21" s="229"/>
      <c r="S21" s="229"/>
      <c r="T21" s="229"/>
      <c r="U21" s="229"/>
      <c r="V21" s="229"/>
      <c r="W21" s="230"/>
      <c r="AE21" s="1">
        <f>Q21</f>
        <v>0</v>
      </c>
      <c r="AG21" s="13"/>
      <c r="AH21" s="13"/>
      <c r="AI21"/>
    </row>
    <row r="22" spans="1:35" ht="15.9">
      <c r="A22" s="143"/>
      <c r="B22" s="145"/>
      <c r="C22" s="145"/>
      <c r="D22" s="145"/>
      <c r="E22" s="145"/>
      <c r="F22" s="145"/>
      <c r="G22" s="145"/>
      <c r="H22" s="145"/>
      <c r="I22" s="233" t="s">
        <v>23</v>
      </c>
      <c r="J22" s="233"/>
      <c r="K22" s="234" t="s">
        <v>27</v>
      </c>
      <c r="L22" s="234"/>
      <c r="M22" s="235" t="s">
        <v>28</v>
      </c>
      <c r="N22" s="235"/>
      <c r="O22" s="236" t="s">
        <v>25</v>
      </c>
      <c r="P22" s="236"/>
      <c r="Q22" s="140"/>
      <c r="R22" s="231"/>
      <c r="S22" s="231"/>
      <c r="T22" s="231"/>
      <c r="U22" s="231"/>
      <c r="V22" s="231"/>
      <c r="W22" s="232"/>
      <c r="AC22" s="9" t="s">
        <v>85</v>
      </c>
      <c r="AG22" s="13"/>
      <c r="AH22" s="13"/>
      <c r="AI22"/>
    </row>
    <row r="23" spans="1:35"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2, 0)</f>
        <v>0</v>
      </c>
      <c r="AA23" s="6">
        <f>IF(M23="X", 4, 0)</f>
        <v>0</v>
      </c>
      <c r="AB23" s="6">
        <f>IF(O23="X", 6, 0)</f>
        <v>0</v>
      </c>
      <c r="AC23" s="5">
        <f>SUM(Y23:AB23)</f>
        <v>0</v>
      </c>
      <c r="AG23" s="13"/>
      <c r="AH23" s="13"/>
      <c r="AI23"/>
    </row>
    <row r="24" spans="1:35" ht="31" customHeight="1">
      <c r="A24" s="238" t="s">
        <v>156</v>
      </c>
      <c r="B24" s="239"/>
      <c r="C24" s="239"/>
      <c r="D24" s="239"/>
      <c r="E24" s="239"/>
      <c r="F24" s="239"/>
      <c r="G24" s="239"/>
      <c r="H24" s="239"/>
      <c r="I24" s="239"/>
      <c r="J24" s="239"/>
      <c r="K24" s="239"/>
      <c r="L24" s="239"/>
      <c r="M24" s="239"/>
      <c r="N24" s="239"/>
      <c r="O24" s="239"/>
      <c r="P24" s="239"/>
      <c r="Q24" s="239"/>
      <c r="R24" s="239"/>
      <c r="S24" s="239"/>
      <c r="T24" s="239"/>
      <c r="U24" s="239"/>
      <c r="V24" s="239"/>
      <c r="W24" s="240"/>
    </row>
    <row r="25" spans="1:35" ht="31" customHeight="1" thickBot="1">
      <c r="A25" s="241" t="s">
        <v>83</v>
      </c>
      <c r="B25" s="242"/>
      <c r="C25" s="242"/>
      <c r="D25" s="243" t="s">
        <v>188</v>
      </c>
      <c r="E25" s="243"/>
      <c r="F25" s="243"/>
      <c r="G25" s="243"/>
      <c r="H25" s="243"/>
      <c r="I25" s="243"/>
      <c r="J25" s="243"/>
      <c r="K25" s="243"/>
      <c r="L25" s="243"/>
      <c r="M25" s="243"/>
      <c r="N25" s="243"/>
      <c r="O25" s="243"/>
      <c r="P25" s="243"/>
      <c r="Q25" s="243"/>
      <c r="R25" s="243"/>
      <c r="S25" s="243"/>
      <c r="T25" s="243"/>
      <c r="U25" s="243"/>
      <c r="V25" s="243"/>
      <c r="W25" s="244"/>
    </row>
    <row r="26" spans="1:35" ht="54" customHeight="1">
      <c r="A26" s="142">
        <v>5</v>
      </c>
      <c r="B26" s="144" t="s">
        <v>510</v>
      </c>
      <c r="C26" s="144"/>
      <c r="D26" s="144"/>
      <c r="E26" s="144"/>
      <c r="F26" s="144"/>
      <c r="G26" s="144"/>
      <c r="H26" s="144"/>
      <c r="I26" s="245" t="s">
        <v>511</v>
      </c>
      <c r="J26" s="245"/>
      <c r="K26" s="246" t="s">
        <v>512</v>
      </c>
      <c r="L26" s="246"/>
      <c r="M26" s="247" t="s">
        <v>513</v>
      </c>
      <c r="N26" s="247"/>
      <c r="O26" s="248" t="s">
        <v>514</v>
      </c>
      <c r="P26" s="248"/>
      <c r="Q26" s="249">
        <f>AC28</f>
        <v>0</v>
      </c>
      <c r="R26" s="229"/>
      <c r="S26" s="229"/>
      <c r="T26" s="229"/>
      <c r="U26" s="229"/>
      <c r="V26" s="229"/>
      <c r="W26" s="230"/>
      <c r="AE26" s="1">
        <f>Q26</f>
        <v>0</v>
      </c>
    </row>
    <row r="27" spans="1:35">
      <c r="A27" s="143"/>
      <c r="B27" s="145"/>
      <c r="C27" s="145"/>
      <c r="D27" s="145"/>
      <c r="E27" s="145"/>
      <c r="F27" s="145"/>
      <c r="G27" s="145"/>
      <c r="H27" s="145"/>
      <c r="I27" s="233" t="s">
        <v>23</v>
      </c>
      <c r="J27" s="233"/>
      <c r="K27" s="234" t="s">
        <v>82</v>
      </c>
      <c r="L27" s="234"/>
      <c r="M27" s="235" t="s">
        <v>27</v>
      </c>
      <c r="N27" s="235"/>
      <c r="O27" s="236" t="s">
        <v>24</v>
      </c>
      <c r="P27" s="236"/>
      <c r="Q27" s="140"/>
      <c r="R27" s="231"/>
      <c r="S27" s="231"/>
      <c r="T27" s="231"/>
      <c r="U27" s="231"/>
      <c r="V27" s="231"/>
      <c r="W27" s="232"/>
      <c r="AC27" s="9" t="s">
        <v>85</v>
      </c>
    </row>
    <row r="28" spans="1:35"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1, 0)</f>
        <v>0</v>
      </c>
      <c r="AA28" s="6">
        <f>IF(M28="X", 2, 0)</f>
        <v>0</v>
      </c>
      <c r="AB28" s="6">
        <f>IF(O28="X", 3, 0)</f>
        <v>0</v>
      </c>
      <c r="AC28" s="5">
        <f>SUM(Y28:AB28)</f>
        <v>0</v>
      </c>
    </row>
    <row r="29" spans="1:35" ht="31" customHeight="1">
      <c r="A29" s="238" t="s">
        <v>160</v>
      </c>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35" ht="34" customHeight="1" thickBot="1">
      <c r="A30" s="241" t="s">
        <v>83</v>
      </c>
      <c r="B30" s="242"/>
      <c r="C30" s="242"/>
      <c r="D30" s="243" t="s">
        <v>189</v>
      </c>
      <c r="E30" s="243"/>
      <c r="F30" s="243"/>
      <c r="G30" s="243"/>
      <c r="H30" s="243"/>
      <c r="I30" s="243"/>
      <c r="J30" s="243"/>
      <c r="K30" s="243"/>
      <c r="L30" s="243"/>
      <c r="M30" s="243"/>
      <c r="N30" s="243"/>
      <c r="O30" s="243"/>
      <c r="P30" s="243"/>
      <c r="Q30" s="243"/>
      <c r="R30" s="243"/>
      <c r="S30" s="243"/>
      <c r="T30" s="243"/>
      <c r="U30" s="243"/>
      <c r="V30" s="243"/>
      <c r="W30" s="244"/>
    </row>
    <row r="31" spans="1:35" ht="61" customHeight="1">
      <c r="A31" s="142">
        <v>6</v>
      </c>
      <c r="B31" s="144" t="s">
        <v>161</v>
      </c>
      <c r="C31" s="144"/>
      <c r="D31" s="144"/>
      <c r="E31" s="144"/>
      <c r="F31" s="144"/>
      <c r="G31" s="144"/>
      <c r="H31" s="144"/>
      <c r="I31" s="245" t="s">
        <v>162</v>
      </c>
      <c r="J31" s="245"/>
      <c r="K31" s="246" t="s">
        <v>106</v>
      </c>
      <c r="L31" s="246"/>
      <c r="M31" s="247" t="s">
        <v>163</v>
      </c>
      <c r="N31" s="247"/>
      <c r="O31" s="248" t="s">
        <v>164</v>
      </c>
      <c r="P31" s="248"/>
      <c r="Q31" s="249">
        <f>AC33</f>
        <v>0</v>
      </c>
      <c r="R31" s="229"/>
      <c r="S31" s="229"/>
      <c r="T31" s="229"/>
      <c r="U31" s="229"/>
      <c r="V31" s="229"/>
      <c r="W31" s="230"/>
      <c r="AE31" s="1">
        <f>Q31</f>
        <v>0</v>
      </c>
    </row>
    <row r="32" spans="1:35">
      <c r="A32" s="143"/>
      <c r="B32" s="145"/>
      <c r="C32" s="145"/>
      <c r="D32" s="145"/>
      <c r="E32" s="145"/>
      <c r="F32" s="145"/>
      <c r="G32" s="145"/>
      <c r="H32" s="145"/>
      <c r="I32" s="233" t="s">
        <v>23</v>
      </c>
      <c r="J32" s="233"/>
      <c r="K32" s="234" t="s">
        <v>27</v>
      </c>
      <c r="L32" s="234"/>
      <c r="M32" s="235" t="s">
        <v>28</v>
      </c>
      <c r="N32" s="235"/>
      <c r="O32" s="236" t="s">
        <v>25</v>
      </c>
      <c r="P32" s="236"/>
      <c r="Q32" s="140"/>
      <c r="R32" s="231"/>
      <c r="S32" s="231"/>
      <c r="T32" s="231"/>
      <c r="U32" s="231"/>
      <c r="V32" s="231"/>
      <c r="W32" s="232"/>
      <c r="AC32" s="9" t="s">
        <v>85</v>
      </c>
    </row>
    <row r="33" spans="1:31"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2, 0)</f>
        <v>0</v>
      </c>
      <c r="AA33" s="6">
        <f>IF(M33="X", 4, 0)</f>
        <v>0</v>
      </c>
      <c r="AB33" s="6">
        <f>IF(O33="X", 6, 0)</f>
        <v>0</v>
      </c>
      <c r="AC33" s="5">
        <f>SUM(Y33:AB33)</f>
        <v>0</v>
      </c>
    </row>
    <row r="34" spans="1:31" ht="33" customHeight="1">
      <c r="A34" s="238" t="s">
        <v>515</v>
      </c>
      <c r="B34" s="239"/>
      <c r="C34" s="239"/>
      <c r="D34" s="239"/>
      <c r="E34" s="239"/>
      <c r="F34" s="239"/>
      <c r="G34" s="239"/>
      <c r="H34" s="239"/>
      <c r="I34" s="239"/>
      <c r="J34" s="239"/>
      <c r="K34" s="239"/>
      <c r="L34" s="239"/>
      <c r="M34" s="239"/>
      <c r="N34" s="239"/>
      <c r="O34" s="239"/>
      <c r="P34" s="239"/>
      <c r="Q34" s="239"/>
      <c r="R34" s="239"/>
      <c r="S34" s="239"/>
      <c r="T34" s="239"/>
      <c r="U34" s="239"/>
      <c r="V34" s="239"/>
      <c r="W34" s="240"/>
    </row>
    <row r="35" spans="1:31" ht="13.3" thickBot="1">
      <c r="A35" s="241" t="s">
        <v>83</v>
      </c>
      <c r="B35" s="242"/>
      <c r="C35" s="242"/>
      <c r="D35" s="243" t="s">
        <v>190</v>
      </c>
      <c r="E35" s="243"/>
      <c r="F35" s="243"/>
      <c r="G35" s="243"/>
      <c r="H35" s="243"/>
      <c r="I35" s="243"/>
      <c r="J35" s="243"/>
      <c r="K35" s="243"/>
      <c r="L35" s="243"/>
      <c r="M35" s="243"/>
      <c r="N35" s="243"/>
      <c r="O35" s="243"/>
      <c r="P35" s="243"/>
      <c r="Q35" s="243"/>
      <c r="R35" s="243"/>
      <c r="S35" s="243"/>
      <c r="T35" s="243"/>
      <c r="U35" s="243"/>
      <c r="V35" s="243"/>
      <c r="W35" s="244"/>
    </row>
    <row r="36" spans="1:31" ht="77.150000000000006" customHeight="1">
      <c r="A36" s="142">
        <v>7</v>
      </c>
      <c r="B36" s="144" t="s">
        <v>165</v>
      </c>
      <c r="C36" s="144"/>
      <c r="D36" s="144"/>
      <c r="E36" s="144"/>
      <c r="F36" s="144"/>
      <c r="G36" s="144"/>
      <c r="H36" s="144"/>
      <c r="I36" s="245" t="s">
        <v>166</v>
      </c>
      <c r="J36" s="245"/>
      <c r="K36" s="246" t="s">
        <v>167</v>
      </c>
      <c r="L36" s="246"/>
      <c r="M36" s="247" t="s">
        <v>168</v>
      </c>
      <c r="N36" s="247"/>
      <c r="O36" s="248" t="s">
        <v>169</v>
      </c>
      <c r="P36" s="248"/>
      <c r="Q36" s="249">
        <f>AC38</f>
        <v>0</v>
      </c>
      <c r="R36" s="229"/>
      <c r="S36" s="229"/>
      <c r="T36" s="229"/>
      <c r="U36" s="229"/>
      <c r="V36" s="229"/>
      <c r="W36" s="230"/>
      <c r="AE36" s="1">
        <f>Q36</f>
        <v>0</v>
      </c>
    </row>
    <row r="37" spans="1:31">
      <c r="A37" s="143"/>
      <c r="B37" s="145"/>
      <c r="C37" s="145"/>
      <c r="D37" s="145"/>
      <c r="E37" s="145"/>
      <c r="F37" s="145"/>
      <c r="G37" s="145"/>
      <c r="H37" s="145"/>
      <c r="I37" s="233" t="s">
        <v>23</v>
      </c>
      <c r="J37" s="233"/>
      <c r="K37" s="234" t="s">
        <v>82</v>
      </c>
      <c r="L37" s="234"/>
      <c r="M37" s="235" t="s">
        <v>27</v>
      </c>
      <c r="N37" s="235"/>
      <c r="O37" s="236" t="s">
        <v>24</v>
      </c>
      <c r="P37" s="236"/>
      <c r="Q37" s="140"/>
      <c r="R37" s="231"/>
      <c r="S37" s="231"/>
      <c r="T37" s="231"/>
      <c r="U37" s="231"/>
      <c r="V37" s="231"/>
      <c r="W37" s="232"/>
      <c r="AC37" s="9" t="s">
        <v>85</v>
      </c>
    </row>
    <row r="38" spans="1:31"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1, 0)</f>
        <v>0</v>
      </c>
      <c r="AA38" s="6">
        <f>IF(M38="X", 2, 0)</f>
        <v>0</v>
      </c>
      <c r="AB38" s="6">
        <f>IF(O38="X", 3, 0)</f>
        <v>0</v>
      </c>
      <c r="AC38" s="5">
        <f>SUM(Y38:AB38)</f>
        <v>0</v>
      </c>
    </row>
    <row r="39" spans="1:31" ht="31" customHeight="1">
      <c r="A39" s="238" t="s">
        <v>170</v>
      </c>
      <c r="B39" s="239"/>
      <c r="C39" s="239"/>
      <c r="D39" s="239"/>
      <c r="E39" s="239"/>
      <c r="F39" s="239"/>
      <c r="G39" s="239"/>
      <c r="H39" s="239"/>
      <c r="I39" s="239"/>
      <c r="J39" s="239"/>
      <c r="K39" s="239"/>
      <c r="L39" s="239"/>
      <c r="M39" s="239"/>
      <c r="N39" s="239"/>
      <c r="O39" s="239"/>
      <c r="P39" s="239"/>
      <c r="Q39" s="239"/>
      <c r="R39" s="239"/>
      <c r="S39" s="239"/>
      <c r="T39" s="239"/>
      <c r="U39" s="239"/>
      <c r="V39" s="239"/>
      <c r="W39" s="240"/>
    </row>
    <row r="40" spans="1:31" ht="13.3" thickBot="1">
      <c r="A40" s="241" t="s">
        <v>83</v>
      </c>
      <c r="B40" s="242"/>
      <c r="C40" s="242"/>
      <c r="D40" s="243" t="s">
        <v>191</v>
      </c>
      <c r="E40" s="243"/>
      <c r="F40" s="243"/>
      <c r="G40" s="243"/>
      <c r="H40" s="243"/>
      <c r="I40" s="243"/>
      <c r="J40" s="243"/>
      <c r="K40" s="243"/>
      <c r="L40" s="243"/>
      <c r="M40" s="243"/>
      <c r="N40" s="243"/>
      <c r="O40" s="243"/>
      <c r="P40" s="243"/>
      <c r="Q40" s="243"/>
      <c r="R40" s="243"/>
      <c r="S40" s="243"/>
      <c r="T40" s="243"/>
      <c r="U40" s="243"/>
      <c r="V40" s="243"/>
      <c r="W40" s="244"/>
    </row>
    <row r="41" spans="1:31" ht="73" customHeight="1">
      <c r="A41" s="142">
        <v>8</v>
      </c>
      <c r="B41" s="144" t="s">
        <v>516</v>
      </c>
      <c r="C41" s="144"/>
      <c r="D41" s="144"/>
      <c r="E41" s="144"/>
      <c r="F41" s="144"/>
      <c r="G41" s="144"/>
      <c r="H41" s="144"/>
      <c r="I41" s="245" t="s">
        <v>171</v>
      </c>
      <c r="J41" s="245"/>
      <c r="K41" s="246" t="s">
        <v>172</v>
      </c>
      <c r="L41" s="246"/>
      <c r="M41" s="247" t="s">
        <v>173</v>
      </c>
      <c r="N41" s="247"/>
      <c r="O41" s="248" t="s">
        <v>174</v>
      </c>
      <c r="P41" s="248"/>
      <c r="Q41" s="249">
        <f>AC43</f>
        <v>0</v>
      </c>
      <c r="R41" s="229"/>
      <c r="S41" s="229"/>
      <c r="T41" s="229"/>
      <c r="U41" s="229"/>
      <c r="V41" s="229"/>
      <c r="W41" s="230"/>
      <c r="AE41" s="1">
        <f>Q41</f>
        <v>0</v>
      </c>
    </row>
    <row r="42" spans="1:31">
      <c r="A42" s="143"/>
      <c r="B42" s="145"/>
      <c r="C42" s="145"/>
      <c r="D42" s="145"/>
      <c r="E42" s="145"/>
      <c r="F42" s="145"/>
      <c r="G42" s="145"/>
      <c r="H42" s="145"/>
      <c r="I42" s="233" t="s">
        <v>23</v>
      </c>
      <c r="J42" s="233"/>
      <c r="K42" s="234" t="s">
        <v>82</v>
      </c>
      <c r="L42" s="234"/>
      <c r="M42" s="235" t="s">
        <v>27</v>
      </c>
      <c r="N42" s="235"/>
      <c r="O42" s="236" t="s">
        <v>24</v>
      </c>
      <c r="P42" s="236"/>
      <c r="Q42" s="140"/>
      <c r="R42" s="231"/>
      <c r="S42" s="231"/>
      <c r="T42" s="231"/>
      <c r="U42" s="231"/>
      <c r="V42" s="231"/>
      <c r="W42" s="232"/>
      <c r="AC42" s="9" t="s">
        <v>85</v>
      </c>
    </row>
    <row r="43" spans="1:31" ht="48" customHeight="1">
      <c r="A43" s="143"/>
      <c r="B43" s="145"/>
      <c r="C43" s="145"/>
      <c r="D43" s="145"/>
      <c r="E43" s="145"/>
      <c r="F43" s="145"/>
      <c r="G43" s="145"/>
      <c r="H43" s="145"/>
      <c r="I43" s="237"/>
      <c r="J43" s="237"/>
      <c r="K43" s="237"/>
      <c r="L43" s="237"/>
      <c r="M43" s="237"/>
      <c r="N43" s="237"/>
      <c r="O43" s="237"/>
      <c r="P43" s="237"/>
      <c r="Q43" s="140"/>
      <c r="R43" s="231"/>
      <c r="S43" s="231"/>
      <c r="T43" s="231"/>
      <c r="U43" s="231"/>
      <c r="V43" s="231"/>
      <c r="W43" s="232"/>
      <c r="Y43" s="6">
        <f>IF(I43="X", 0, 0)</f>
        <v>0</v>
      </c>
      <c r="Z43" s="6">
        <f>IF(K43="X", 1, 0)</f>
        <v>0</v>
      </c>
      <c r="AA43" s="6">
        <f>IF(M43="X", 2, 0)</f>
        <v>0</v>
      </c>
      <c r="AB43" s="6">
        <f>IF(O43="X", 3, 0)</f>
        <v>0</v>
      </c>
      <c r="AC43" s="5">
        <f>SUM(Y43:AB43)</f>
        <v>0</v>
      </c>
    </row>
    <row r="44" spans="1:31" ht="45" customHeight="1">
      <c r="A44" s="238" t="s">
        <v>517</v>
      </c>
      <c r="B44" s="239"/>
      <c r="C44" s="239"/>
      <c r="D44" s="239"/>
      <c r="E44" s="239"/>
      <c r="F44" s="239"/>
      <c r="G44" s="239"/>
      <c r="H44" s="239"/>
      <c r="I44" s="239"/>
      <c r="J44" s="239"/>
      <c r="K44" s="239"/>
      <c r="L44" s="239"/>
      <c r="M44" s="239"/>
      <c r="N44" s="239"/>
      <c r="O44" s="239"/>
      <c r="P44" s="239"/>
      <c r="Q44" s="239"/>
      <c r="R44" s="239"/>
      <c r="S44" s="239"/>
      <c r="T44" s="239"/>
      <c r="U44" s="239"/>
      <c r="V44" s="239"/>
      <c r="W44" s="240"/>
    </row>
    <row r="45" spans="1:31" ht="13.3" thickBot="1">
      <c r="A45" s="241" t="s">
        <v>83</v>
      </c>
      <c r="B45" s="242"/>
      <c r="C45" s="242"/>
      <c r="D45" s="243" t="s">
        <v>192</v>
      </c>
      <c r="E45" s="243"/>
      <c r="F45" s="243"/>
      <c r="G45" s="243"/>
      <c r="H45" s="243"/>
      <c r="I45" s="243"/>
      <c r="J45" s="243"/>
      <c r="K45" s="243"/>
      <c r="L45" s="243"/>
      <c r="M45" s="243"/>
      <c r="N45" s="243"/>
      <c r="O45" s="243"/>
      <c r="P45" s="243"/>
      <c r="Q45" s="243"/>
      <c r="R45" s="243"/>
      <c r="S45" s="243"/>
      <c r="T45" s="243"/>
      <c r="U45" s="243"/>
      <c r="V45" s="243"/>
      <c r="W45" s="244"/>
    </row>
    <row r="46" spans="1:31" ht="73" customHeight="1">
      <c r="A46" s="142">
        <v>9</v>
      </c>
      <c r="B46" s="144" t="s">
        <v>175</v>
      </c>
      <c r="C46" s="144"/>
      <c r="D46" s="144"/>
      <c r="E46" s="144"/>
      <c r="F46" s="144"/>
      <c r="G46" s="144"/>
      <c r="H46" s="144"/>
      <c r="I46" s="245" t="s">
        <v>176</v>
      </c>
      <c r="J46" s="245"/>
      <c r="K46" s="246" t="s">
        <v>518</v>
      </c>
      <c r="L46" s="246"/>
      <c r="M46" s="247" t="s">
        <v>519</v>
      </c>
      <c r="N46" s="247"/>
      <c r="O46" s="248" t="s">
        <v>520</v>
      </c>
      <c r="P46" s="248"/>
      <c r="Q46" s="249">
        <f>AC48</f>
        <v>0</v>
      </c>
      <c r="R46" s="229"/>
      <c r="S46" s="229"/>
      <c r="T46" s="229"/>
      <c r="U46" s="229"/>
      <c r="V46" s="229"/>
      <c r="W46" s="230"/>
      <c r="Y46" s="10"/>
      <c r="Z46" s="10"/>
      <c r="AA46" s="10"/>
      <c r="AB46" s="10"/>
      <c r="AE46" s="1">
        <f>Q46</f>
        <v>0</v>
      </c>
    </row>
    <row r="47" spans="1:31">
      <c r="A47" s="143"/>
      <c r="B47" s="145"/>
      <c r="C47" s="145"/>
      <c r="D47" s="145"/>
      <c r="E47" s="145"/>
      <c r="F47" s="145"/>
      <c r="G47" s="145"/>
      <c r="H47" s="145"/>
      <c r="I47" s="233" t="s">
        <v>23</v>
      </c>
      <c r="J47" s="233"/>
      <c r="K47" s="234" t="s">
        <v>82</v>
      </c>
      <c r="L47" s="234"/>
      <c r="M47" s="235" t="s">
        <v>27</v>
      </c>
      <c r="N47" s="235"/>
      <c r="O47" s="236" t="s">
        <v>24</v>
      </c>
      <c r="P47" s="236"/>
      <c r="Q47" s="140"/>
      <c r="R47" s="231"/>
      <c r="S47" s="231"/>
      <c r="T47" s="231"/>
      <c r="U47" s="231"/>
      <c r="V47" s="231"/>
      <c r="W47" s="232"/>
      <c r="AC47" s="9" t="s">
        <v>85</v>
      </c>
    </row>
    <row r="48" spans="1:31" ht="20.6">
      <c r="A48" s="143"/>
      <c r="B48" s="145"/>
      <c r="C48" s="145"/>
      <c r="D48" s="145"/>
      <c r="E48" s="145"/>
      <c r="F48" s="145"/>
      <c r="G48" s="145"/>
      <c r="H48" s="145"/>
      <c r="I48" s="237"/>
      <c r="J48" s="237"/>
      <c r="K48" s="237"/>
      <c r="L48" s="237"/>
      <c r="M48" s="237"/>
      <c r="N48" s="237"/>
      <c r="O48" s="237"/>
      <c r="P48" s="237"/>
      <c r="Q48" s="140"/>
      <c r="R48" s="231"/>
      <c r="S48" s="231"/>
      <c r="T48" s="231"/>
      <c r="U48" s="231"/>
      <c r="V48" s="231"/>
      <c r="W48" s="232"/>
      <c r="Y48" s="6">
        <f>IF(I48="X", 0, 0)</f>
        <v>0</v>
      </c>
      <c r="Z48" s="6">
        <f>IF(K48="X", 1, 0)</f>
        <v>0</v>
      </c>
      <c r="AA48" s="6">
        <f>IF(M48="X", 2, 0)</f>
        <v>0</v>
      </c>
      <c r="AB48" s="6">
        <f>IF(O48="X", 3, 0)</f>
        <v>0</v>
      </c>
      <c r="AC48" s="5">
        <f>SUM(Y48:AB48)</f>
        <v>0</v>
      </c>
    </row>
    <row r="49" spans="1:31" ht="31" customHeight="1">
      <c r="A49" s="238" t="s">
        <v>180</v>
      </c>
      <c r="B49" s="239"/>
      <c r="C49" s="239"/>
      <c r="D49" s="239"/>
      <c r="E49" s="239"/>
      <c r="F49" s="239"/>
      <c r="G49" s="239"/>
      <c r="H49" s="239"/>
      <c r="I49" s="239"/>
      <c r="J49" s="239"/>
      <c r="K49" s="239"/>
      <c r="L49" s="239"/>
      <c r="M49" s="239"/>
      <c r="N49" s="239"/>
      <c r="O49" s="239"/>
      <c r="P49" s="239"/>
      <c r="Q49" s="239"/>
      <c r="R49" s="239"/>
      <c r="S49" s="239"/>
      <c r="T49" s="239"/>
      <c r="U49" s="239"/>
      <c r="V49" s="239"/>
      <c r="W49" s="240"/>
      <c r="Y49" s="10"/>
      <c r="Z49" s="10"/>
      <c r="AA49" s="10"/>
      <c r="AB49" s="10"/>
    </row>
    <row r="50" spans="1:31" ht="28" customHeight="1" thickBot="1">
      <c r="A50" s="241" t="s">
        <v>83</v>
      </c>
      <c r="B50" s="242"/>
      <c r="C50" s="242"/>
      <c r="D50" s="243" t="s">
        <v>521</v>
      </c>
      <c r="E50" s="243"/>
      <c r="F50" s="243"/>
      <c r="G50" s="243"/>
      <c r="H50" s="243"/>
      <c r="I50" s="243"/>
      <c r="J50" s="243"/>
      <c r="K50" s="243"/>
      <c r="L50" s="243"/>
      <c r="M50" s="243"/>
      <c r="N50" s="243"/>
      <c r="O50" s="243"/>
      <c r="P50" s="243"/>
      <c r="Q50" s="243"/>
      <c r="R50" s="243"/>
      <c r="S50" s="243"/>
      <c r="T50" s="243"/>
      <c r="U50" s="243"/>
      <c r="V50" s="243"/>
      <c r="W50" s="244"/>
      <c r="Y50" s="10"/>
      <c r="Z50" s="10"/>
      <c r="AA50" s="10"/>
      <c r="AB50" s="10"/>
    </row>
    <row r="51" spans="1:31" ht="56.15" customHeight="1">
      <c r="A51" s="142">
        <v>10</v>
      </c>
      <c r="B51" s="144" t="s">
        <v>181</v>
      </c>
      <c r="C51" s="144"/>
      <c r="D51" s="144"/>
      <c r="E51" s="144"/>
      <c r="F51" s="144"/>
      <c r="G51" s="144"/>
      <c r="H51" s="144"/>
      <c r="I51" s="245" t="s">
        <v>157</v>
      </c>
      <c r="J51" s="245"/>
      <c r="K51" s="246" t="s">
        <v>158</v>
      </c>
      <c r="L51" s="246"/>
      <c r="M51" s="247" t="s">
        <v>159</v>
      </c>
      <c r="N51" s="247"/>
      <c r="O51" s="248" t="s">
        <v>72</v>
      </c>
      <c r="P51" s="248"/>
      <c r="Q51" s="249">
        <f>AC53</f>
        <v>0</v>
      </c>
      <c r="R51" s="229"/>
      <c r="S51" s="229"/>
      <c r="T51" s="229"/>
      <c r="U51" s="229"/>
      <c r="V51" s="229"/>
      <c r="W51" s="230"/>
      <c r="AE51" s="1">
        <f>Q51</f>
        <v>0</v>
      </c>
    </row>
    <row r="52" spans="1:31">
      <c r="A52" s="143"/>
      <c r="B52" s="145"/>
      <c r="C52" s="145"/>
      <c r="D52" s="145"/>
      <c r="E52" s="145"/>
      <c r="F52" s="145"/>
      <c r="G52" s="145"/>
      <c r="H52" s="145"/>
      <c r="I52" s="233" t="s">
        <v>23</v>
      </c>
      <c r="J52" s="233"/>
      <c r="K52" s="234" t="s">
        <v>82</v>
      </c>
      <c r="L52" s="234"/>
      <c r="M52" s="235" t="s">
        <v>27</v>
      </c>
      <c r="N52" s="235"/>
      <c r="O52" s="236" t="s">
        <v>24</v>
      </c>
      <c r="P52" s="236"/>
      <c r="Q52" s="140"/>
      <c r="R52" s="231"/>
      <c r="S52" s="231"/>
      <c r="T52" s="231"/>
      <c r="U52" s="231"/>
      <c r="V52" s="231"/>
      <c r="W52" s="232"/>
      <c r="AC52" s="9" t="s">
        <v>85</v>
      </c>
    </row>
    <row r="53" spans="1:31" ht="20.6">
      <c r="A53" s="143"/>
      <c r="B53" s="145"/>
      <c r="C53" s="145"/>
      <c r="D53" s="145"/>
      <c r="E53" s="145"/>
      <c r="F53" s="145"/>
      <c r="G53" s="145"/>
      <c r="H53" s="145"/>
      <c r="I53" s="237"/>
      <c r="J53" s="237"/>
      <c r="K53" s="237"/>
      <c r="L53" s="237"/>
      <c r="M53" s="237"/>
      <c r="N53" s="237"/>
      <c r="O53" s="237"/>
      <c r="P53" s="237"/>
      <c r="Q53" s="140"/>
      <c r="R53" s="231"/>
      <c r="S53" s="231"/>
      <c r="T53" s="231"/>
      <c r="U53" s="231"/>
      <c r="V53" s="231"/>
      <c r="W53" s="232"/>
      <c r="Y53" s="6">
        <f>IF(I53="X", 0, 0)</f>
        <v>0</v>
      </c>
      <c r="Z53" s="6">
        <f>IF(K53="X", 1, 0)</f>
        <v>0</v>
      </c>
      <c r="AA53" s="6">
        <f>IF(M53="X", 2, 0)</f>
        <v>0</v>
      </c>
      <c r="AB53" s="6">
        <f>IF(O53="X", 3, 0)</f>
        <v>0</v>
      </c>
      <c r="AC53" s="5">
        <f>SUM(Y53:AB53)</f>
        <v>0</v>
      </c>
    </row>
    <row r="54" spans="1:31" ht="43" customHeight="1">
      <c r="A54" s="216" t="s">
        <v>522</v>
      </c>
      <c r="B54" s="217"/>
      <c r="C54" s="217"/>
      <c r="D54" s="217"/>
      <c r="E54" s="217"/>
      <c r="F54" s="217"/>
      <c r="G54" s="217"/>
      <c r="H54" s="217"/>
      <c r="I54" s="217"/>
      <c r="J54" s="217"/>
      <c r="K54" s="217"/>
      <c r="L54" s="217"/>
      <c r="M54" s="217"/>
      <c r="N54" s="217"/>
      <c r="O54" s="217"/>
      <c r="P54" s="217"/>
      <c r="Q54" s="217"/>
      <c r="R54" s="217"/>
      <c r="S54" s="217"/>
      <c r="T54" s="217"/>
      <c r="U54" s="217"/>
      <c r="V54" s="217"/>
      <c r="W54" s="218"/>
    </row>
    <row r="55" spans="1:31" ht="13.3" thickBot="1">
      <c r="A55" s="219" t="s">
        <v>83</v>
      </c>
      <c r="B55" s="220"/>
      <c r="C55" s="220"/>
      <c r="D55" s="221" t="s">
        <v>422</v>
      </c>
      <c r="E55" s="221"/>
      <c r="F55" s="221"/>
      <c r="G55" s="221"/>
      <c r="H55" s="221"/>
      <c r="I55" s="221"/>
      <c r="J55" s="221"/>
      <c r="K55" s="221"/>
      <c r="L55" s="221"/>
      <c r="M55" s="221"/>
      <c r="N55" s="221"/>
      <c r="O55" s="221"/>
      <c r="P55" s="221"/>
      <c r="Q55" s="221"/>
      <c r="R55" s="221"/>
      <c r="S55" s="221"/>
      <c r="T55" s="221"/>
      <c r="U55" s="221"/>
      <c r="V55" s="221"/>
      <c r="W55" s="222"/>
    </row>
    <row r="56" spans="1:31" ht="13.3" thickBot="1">
      <c r="A56" s="2"/>
      <c r="B56" s="2"/>
      <c r="C56" s="2"/>
      <c r="D56" s="2"/>
      <c r="E56" s="2"/>
      <c r="F56" s="2"/>
      <c r="G56" s="2"/>
      <c r="H56" s="2"/>
      <c r="I56" s="2"/>
      <c r="J56" s="2"/>
      <c r="K56" s="2"/>
      <c r="L56" s="2"/>
      <c r="M56" s="2"/>
      <c r="N56" s="2"/>
      <c r="O56" s="2"/>
      <c r="P56" s="2"/>
      <c r="Q56" s="2"/>
      <c r="R56" s="2"/>
      <c r="S56" s="2"/>
      <c r="T56" s="2"/>
      <c r="U56" s="2"/>
      <c r="V56" s="2"/>
      <c r="W56" s="2"/>
    </row>
    <row r="57" spans="1:31" ht="24" customHeight="1">
      <c r="A57" s="223" t="s">
        <v>182</v>
      </c>
      <c r="B57" s="224"/>
      <c r="C57" s="224"/>
      <c r="D57" s="224"/>
      <c r="E57" s="224"/>
      <c r="F57" s="224"/>
      <c r="G57" s="224"/>
      <c r="H57" s="224"/>
      <c r="I57" s="224"/>
      <c r="J57" s="224"/>
      <c r="K57" s="224"/>
      <c r="L57" s="224"/>
      <c r="M57" s="224"/>
      <c r="N57" s="224"/>
      <c r="O57" s="224"/>
      <c r="P57" s="225"/>
      <c r="Q57" s="11">
        <f>Q51+Q36+Q31+Q26+Q21+Q16+Q11+Q6+Q46+Q41</f>
        <v>0</v>
      </c>
      <c r="R57" s="214"/>
      <c r="S57" s="214"/>
      <c r="T57" s="214"/>
      <c r="U57" s="214"/>
      <c r="V57" s="214"/>
      <c r="W57" s="214"/>
    </row>
    <row r="58" spans="1:31" ht="13.3" thickBot="1">
      <c r="A58" s="226"/>
      <c r="B58" s="227"/>
      <c r="C58" s="227"/>
      <c r="D58" s="227"/>
      <c r="E58" s="227"/>
      <c r="F58" s="227"/>
      <c r="G58" s="227"/>
      <c r="H58" s="227"/>
      <c r="I58" s="227"/>
      <c r="J58" s="227"/>
      <c r="K58" s="227"/>
      <c r="L58" s="227"/>
      <c r="M58" s="227"/>
      <c r="N58" s="227"/>
      <c r="O58" s="227"/>
      <c r="P58" s="228"/>
      <c r="Q58" s="12" t="s">
        <v>183</v>
      </c>
      <c r="R58" s="215"/>
      <c r="S58" s="215"/>
      <c r="T58" s="215"/>
      <c r="U58" s="215"/>
      <c r="V58" s="215"/>
      <c r="W58" s="215"/>
    </row>
    <row r="59" spans="1:31">
      <c r="A59" s="2"/>
      <c r="B59" s="2"/>
      <c r="C59" s="2"/>
      <c r="D59" s="2"/>
      <c r="E59" s="2"/>
      <c r="F59" s="2"/>
      <c r="G59" s="2"/>
      <c r="H59" s="2"/>
      <c r="I59" s="2"/>
      <c r="J59" s="2"/>
      <c r="K59" s="2"/>
      <c r="L59" s="2"/>
      <c r="M59" s="2"/>
      <c r="N59" s="2"/>
      <c r="O59" s="2"/>
      <c r="P59" s="2"/>
      <c r="Q59" s="2"/>
      <c r="R59" s="2"/>
      <c r="S59" s="2"/>
      <c r="T59" s="2"/>
      <c r="U59" s="2"/>
      <c r="V59" s="2"/>
      <c r="W59" s="2"/>
    </row>
    <row r="60" spans="1:31">
      <c r="A60" s="2" t="s">
        <v>140</v>
      </c>
      <c r="B60" s="2"/>
      <c r="C60" s="2"/>
      <c r="D60" s="2"/>
      <c r="E60" s="2"/>
      <c r="F60" s="2"/>
      <c r="G60" s="2"/>
      <c r="H60" s="2"/>
      <c r="I60" s="2"/>
      <c r="J60" s="2"/>
      <c r="K60" s="2"/>
      <c r="L60" s="2"/>
      <c r="M60" s="2"/>
      <c r="N60" s="2"/>
      <c r="O60" s="2"/>
      <c r="P60" s="2"/>
      <c r="Q60" s="2"/>
      <c r="R60" s="2"/>
      <c r="S60" s="2"/>
      <c r="T60" s="2"/>
      <c r="U60" s="2"/>
      <c r="V60" s="2"/>
      <c r="W60" s="2"/>
    </row>
    <row r="61" spans="1:31">
      <c r="A61" s="2"/>
      <c r="B61" s="2"/>
      <c r="C61" s="2"/>
      <c r="D61" s="2"/>
      <c r="E61" s="2"/>
      <c r="F61" s="2"/>
      <c r="G61" s="2"/>
      <c r="H61" s="2"/>
      <c r="I61" s="2"/>
      <c r="J61" s="2"/>
      <c r="K61" s="2"/>
      <c r="L61" s="2"/>
      <c r="M61" s="2"/>
      <c r="N61" s="2"/>
      <c r="O61" s="2"/>
      <c r="P61" s="2"/>
      <c r="Q61" s="2"/>
      <c r="R61" s="2"/>
      <c r="S61" s="2"/>
      <c r="T61" s="2"/>
      <c r="U61" s="2"/>
      <c r="V61" s="2"/>
      <c r="W61" s="2"/>
    </row>
    <row r="62" spans="1:31">
      <c r="A62" s="205"/>
      <c r="B62" s="206"/>
      <c r="C62" s="206"/>
      <c r="D62" s="206"/>
      <c r="E62" s="206"/>
      <c r="F62" s="206"/>
      <c r="G62" s="206"/>
      <c r="H62" s="206"/>
      <c r="I62" s="206"/>
      <c r="J62" s="206"/>
      <c r="K62" s="206"/>
      <c r="L62" s="206"/>
      <c r="M62" s="206"/>
      <c r="N62" s="206"/>
      <c r="O62" s="206"/>
      <c r="P62" s="206"/>
      <c r="Q62" s="206"/>
      <c r="R62" s="206"/>
      <c r="S62" s="206"/>
      <c r="T62" s="206"/>
      <c r="U62" s="206"/>
      <c r="V62" s="206"/>
      <c r="W62" s="207"/>
    </row>
    <row r="63" spans="1:31">
      <c r="A63" s="208"/>
      <c r="B63" s="209"/>
      <c r="C63" s="209"/>
      <c r="D63" s="209"/>
      <c r="E63" s="209"/>
      <c r="F63" s="209"/>
      <c r="G63" s="209"/>
      <c r="H63" s="209"/>
      <c r="I63" s="209"/>
      <c r="J63" s="209"/>
      <c r="K63" s="209"/>
      <c r="L63" s="209"/>
      <c r="M63" s="209"/>
      <c r="N63" s="209"/>
      <c r="O63" s="209"/>
      <c r="P63" s="209"/>
      <c r="Q63" s="209"/>
      <c r="R63" s="209"/>
      <c r="S63" s="209"/>
      <c r="T63" s="209"/>
      <c r="U63" s="209"/>
      <c r="V63" s="209"/>
      <c r="W63" s="210"/>
    </row>
    <row r="64" spans="1:31">
      <c r="A64" s="208"/>
      <c r="B64" s="209"/>
      <c r="C64" s="209"/>
      <c r="D64" s="209"/>
      <c r="E64" s="209"/>
      <c r="F64" s="209"/>
      <c r="G64" s="209"/>
      <c r="H64" s="209"/>
      <c r="I64" s="209"/>
      <c r="J64" s="209"/>
      <c r="K64" s="209"/>
      <c r="L64" s="209"/>
      <c r="M64" s="209"/>
      <c r="N64" s="209"/>
      <c r="O64" s="209"/>
      <c r="P64" s="209"/>
      <c r="Q64" s="209"/>
      <c r="R64" s="209"/>
      <c r="S64" s="209"/>
      <c r="T64" s="209"/>
      <c r="U64" s="209"/>
      <c r="V64" s="209"/>
      <c r="W64" s="210"/>
    </row>
    <row r="65" spans="1:23">
      <c r="A65" s="208"/>
      <c r="B65" s="209"/>
      <c r="C65" s="209"/>
      <c r="D65" s="209"/>
      <c r="E65" s="209"/>
      <c r="F65" s="209"/>
      <c r="G65" s="209"/>
      <c r="H65" s="209"/>
      <c r="I65" s="209"/>
      <c r="J65" s="209"/>
      <c r="K65" s="209"/>
      <c r="L65" s="209"/>
      <c r="M65" s="209"/>
      <c r="N65" s="209"/>
      <c r="O65" s="209"/>
      <c r="P65" s="209"/>
      <c r="Q65" s="209"/>
      <c r="R65" s="209"/>
      <c r="S65" s="209"/>
      <c r="T65" s="209"/>
      <c r="U65" s="209"/>
      <c r="V65" s="209"/>
      <c r="W65" s="210"/>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08"/>
      <c r="B72" s="209"/>
      <c r="C72" s="209"/>
      <c r="D72" s="209"/>
      <c r="E72" s="209"/>
      <c r="F72" s="209"/>
      <c r="G72" s="209"/>
      <c r="H72" s="209"/>
      <c r="I72" s="209"/>
      <c r="J72" s="209"/>
      <c r="K72" s="209"/>
      <c r="L72" s="209"/>
      <c r="M72" s="209"/>
      <c r="N72" s="209"/>
      <c r="O72" s="209"/>
      <c r="P72" s="209"/>
      <c r="Q72" s="209"/>
      <c r="R72" s="209"/>
      <c r="S72" s="209"/>
      <c r="T72" s="209"/>
      <c r="U72" s="209"/>
      <c r="V72" s="209"/>
      <c r="W72" s="210"/>
    </row>
    <row r="73" spans="1:23">
      <c r="A73" s="208"/>
      <c r="B73" s="209"/>
      <c r="C73" s="209"/>
      <c r="D73" s="209"/>
      <c r="E73" s="209"/>
      <c r="F73" s="209"/>
      <c r="G73" s="209"/>
      <c r="H73" s="209"/>
      <c r="I73" s="209"/>
      <c r="J73" s="209"/>
      <c r="K73" s="209"/>
      <c r="L73" s="209"/>
      <c r="M73" s="209"/>
      <c r="N73" s="209"/>
      <c r="O73" s="209"/>
      <c r="P73" s="209"/>
      <c r="Q73" s="209"/>
      <c r="R73" s="209"/>
      <c r="S73" s="209"/>
      <c r="T73" s="209"/>
      <c r="U73" s="209"/>
      <c r="V73" s="209"/>
      <c r="W73" s="210"/>
    </row>
    <row r="74" spans="1:23">
      <c r="A74" s="208"/>
      <c r="B74" s="209"/>
      <c r="C74" s="209"/>
      <c r="D74" s="209"/>
      <c r="E74" s="209"/>
      <c r="F74" s="209"/>
      <c r="G74" s="209"/>
      <c r="H74" s="209"/>
      <c r="I74" s="209"/>
      <c r="J74" s="209"/>
      <c r="K74" s="209"/>
      <c r="L74" s="209"/>
      <c r="M74" s="209"/>
      <c r="N74" s="209"/>
      <c r="O74" s="209"/>
      <c r="P74" s="209"/>
      <c r="Q74" s="209"/>
      <c r="R74" s="209"/>
      <c r="S74" s="209"/>
      <c r="T74" s="209"/>
      <c r="U74" s="209"/>
      <c r="V74" s="209"/>
      <c r="W74" s="210"/>
    </row>
    <row r="75" spans="1:23">
      <c r="A75" s="208"/>
      <c r="B75" s="209"/>
      <c r="C75" s="209"/>
      <c r="D75" s="209"/>
      <c r="E75" s="209"/>
      <c r="F75" s="209"/>
      <c r="G75" s="209"/>
      <c r="H75" s="209"/>
      <c r="I75" s="209"/>
      <c r="J75" s="209"/>
      <c r="K75" s="209"/>
      <c r="L75" s="209"/>
      <c r="M75" s="209"/>
      <c r="N75" s="209"/>
      <c r="O75" s="209"/>
      <c r="P75" s="209"/>
      <c r="Q75" s="209"/>
      <c r="R75" s="209"/>
      <c r="S75" s="209"/>
      <c r="T75" s="209"/>
      <c r="U75" s="209"/>
      <c r="V75" s="209"/>
      <c r="W75" s="210"/>
    </row>
    <row r="76" spans="1:23">
      <c r="A76" s="208"/>
      <c r="B76" s="209"/>
      <c r="C76" s="209"/>
      <c r="D76" s="209"/>
      <c r="E76" s="209"/>
      <c r="F76" s="209"/>
      <c r="G76" s="209"/>
      <c r="H76" s="209"/>
      <c r="I76" s="209"/>
      <c r="J76" s="209"/>
      <c r="K76" s="209"/>
      <c r="L76" s="209"/>
      <c r="M76" s="209"/>
      <c r="N76" s="209"/>
      <c r="O76" s="209"/>
      <c r="P76" s="209"/>
      <c r="Q76" s="209"/>
      <c r="R76" s="209"/>
      <c r="S76" s="209"/>
      <c r="T76" s="209"/>
      <c r="U76" s="209"/>
      <c r="V76" s="209"/>
      <c r="W76" s="210"/>
    </row>
    <row r="77" spans="1:23">
      <c r="A77" s="208"/>
      <c r="B77" s="209"/>
      <c r="C77" s="209"/>
      <c r="D77" s="209"/>
      <c r="E77" s="209"/>
      <c r="F77" s="209"/>
      <c r="G77" s="209"/>
      <c r="H77" s="209"/>
      <c r="I77" s="209"/>
      <c r="J77" s="209"/>
      <c r="K77" s="209"/>
      <c r="L77" s="209"/>
      <c r="M77" s="209"/>
      <c r="N77" s="209"/>
      <c r="O77" s="209"/>
      <c r="P77" s="209"/>
      <c r="Q77" s="209"/>
      <c r="R77" s="209"/>
      <c r="S77" s="209"/>
      <c r="T77" s="209"/>
      <c r="U77" s="209"/>
      <c r="V77" s="209"/>
      <c r="W77" s="210"/>
    </row>
    <row r="78" spans="1:23">
      <c r="A78" s="208"/>
      <c r="B78" s="209"/>
      <c r="C78" s="209"/>
      <c r="D78" s="209"/>
      <c r="E78" s="209"/>
      <c r="F78" s="209"/>
      <c r="G78" s="209"/>
      <c r="H78" s="209"/>
      <c r="I78" s="209"/>
      <c r="J78" s="209"/>
      <c r="K78" s="209"/>
      <c r="L78" s="209"/>
      <c r="M78" s="209"/>
      <c r="N78" s="209"/>
      <c r="O78" s="209"/>
      <c r="P78" s="209"/>
      <c r="Q78" s="209"/>
      <c r="R78" s="209"/>
      <c r="S78" s="209"/>
      <c r="T78" s="209"/>
      <c r="U78" s="209"/>
      <c r="V78" s="209"/>
      <c r="W78" s="210"/>
    </row>
    <row r="79" spans="1:23">
      <c r="A79" s="211"/>
      <c r="B79" s="212"/>
      <c r="C79" s="212"/>
      <c r="D79" s="212"/>
      <c r="E79" s="212"/>
      <c r="F79" s="212"/>
      <c r="G79" s="212"/>
      <c r="H79" s="212"/>
      <c r="I79" s="212"/>
      <c r="J79" s="212"/>
      <c r="K79" s="212"/>
      <c r="L79" s="212"/>
      <c r="M79" s="212"/>
      <c r="N79" s="212"/>
      <c r="O79" s="212"/>
      <c r="P79" s="212"/>
      <c r="Q79" s="212"/>
      <c r="R79" s="212"/>
      <c r="S79" s="212"/>
      <c r="T79" s="212"/>
      <c r="U79" s="212"/>
      <c r="V79" s="212"/>
      <c r="W79" s="213"/>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row r="799" spans="1:23">
      <c r="A799" s="2"/>
      <c r="B799" s="2"/>
      <c r="C799" s="2"/>
      <c r="D799" s="2"/>
      <c r="E799" s="2"/>
      <c r="F799" s="2"/>
      <c r="G799" s="2"/>
      <c r="H799" s="2"/>
      <c r="I799" s="2"/>
      <c r="J799" s="2"/>
      <c r="K799" s="2"/>
      <c r="L799" s="2"/>
      <c r="M799" s="2"/>
      <c r="N799" s="2"/>
      <c r="O799" s="2"/>
      <c r="P799" s="2"/>
      <c r="Q799" s="2"/>
      <c r="R799" s="2"/>
      <c r="S799" s="2"/>
      <c r="T799" s="2"/>
      <c r="U799" s="2"/>
      <c r="V799" s="2"/>
      <c r="W799" s="2"/>
    </row>
    <row r="800" spans="1:23">
      <c r="A800" s="2"/>
      <c r="B800" s="2"/>
      <c r="C800" s="2"/>
      <c r="D800" s="2"/>
      <c r="E800" s="2"/>
      <c r="F800" s="2"/>
      <c r="G800" s="2"/>
      <c r="H800" s="2"/>
      <c r="I800" s="2"/>
      <c r="J800" s="2"/>
      <c r="K800" s="2"/>
      <c r="L800" s="2"/>
      <c r="M800" s="2"/>
      <c r="N800" s="2"/>
      <c r="O800" s="2"/>
      <c r="P800" s="2"/>
      <c r="Q800" s="2"/>
      <c r="R800" s="2"/>
      <c r="S800" s="2"/>
      <c r="T800" s="2"/>
      <c r="U800" s="2"/>
      <c r="V800" s="2"/>
      <c r="W800" s="2"/>
    </row>
  </sheetData>
  <sheetProtection algorithmName="SHA-512" hashValue="5jj7bbBZvGJit1k+IWGNGmIoZdbPPKOq7LAsgcbOo/mZDNvii9985TrkDL/iFsEgV1gO9XSHfrXbFcRnv71Uyw==" saltValue="TBj4FhZtMWS2q7uxnyFZrQ==" spinCount="100000" sheet="1" objects="1" scenarios="1" formatCells="0" formatColumns="0" formatRows="0"/>
  <mergeCells count="212">
    <mergeCell ref="A1:W1"/>
    <mergeCell ref="A4:A5"/>
    <mergeCell ref="B4:H5"/>
    <mergeCell ref="I4:J4"/>
    <mergeCell ref="K4:L4"/>
    <mergeCell ref="M4:N4"/>
    <mergeCell ref="O4:P4"/>
    <mergeCell ref="Q4:Q5"/>
    <mergeCell ref="R4:W5"/>
    <mergeCell ref="I5:J5"/>
    <mergeCell ref="K5:L5"/>
    <mergeCell ref="M5:N5"/>
    <mergeCell ref="O5:P5"/>
    <mergeCell ref="Y5:AB5"/>
    <mergeCell ref="A6:A8"/>
    <mergeCell ref="B6:H8"/>
    <mergeCell ref="I6:J6"/>
    <mergeCell ref="K6:L6"/>
    <mergeCell ref="M6:N6"/>
    <mergeCell ref="O6:P6"/>
    <mergeCell ref="Q6:Q8"/>
    <mergeCell ref="R6:W8"/>
    <mergeCell ref="I7:J7"/>
    <mergeCell ref="K7:L7"/>
    <mergeCell ref="M7:N7"/>
    <mergeCell ref="O7:P7"/>
    <mergeCell ref="I8:J8"/>
    <mergeCell ref="K8:L8"/>
    <mergeCell ref="M8:N8"/>
    <mergeCell ref="O8:P8"/>
    <mergeCell ref="A9:W9"/>
    <mergeCell ref="A10:C10"/>
    <mergeCell ref="D10:W10"/>
    <mergeCell ref="A11:A13"/>
    <mergeCell ref="B11:H13"/>
    <mergeCell ref="I11:J11"/>
    <mergeCell ref="K11:L11"/>
    <mergeCell ref="M11:N11"/>
    <mergeCell ref="O11:P11"/>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A34:W34"/>
    <mergeCell ref="A35:C35"/>
    <mergeCell ref="D35:W35"/>
    <mergeCell ref="A36:A38"/>
    <mergeCell ref="B36:H38"/>
    <mergeCell ref="I36:J36"/>
    <mergeCell ref="K36:L36"/>
    <mergeCell ref="M36:N36"/>
    <mergeCell ref="O36:P36"/>
    <mergeCell ref="Q36:Q38"/>
    <mergeCell ref="R36:W38"/>
    <mergeCell ref="I37:J37"/>
    <mergeCell ref="K37:L37"/>
    <mergeCell ref="M37:N37"/>
    <mergeCell ref="O37:P37"/>
    <mergeCell ref="I38:J38"/>
    <mergeCell ref="K38:L38"/>
    <mergeCell ref="M38:N38"/>
    <mergeCell ref="O38:P38"/>
    <mergeCell ref="O52:P52"/>
    <mergeCell ref="I53:J53"/>
    <mergeCell ref="K53:L53"/>
    <mergeCell ref="M53:N53"/>
    <mergeCell ref="O53:P53"/>
    <mergeCell ref="A39:W39"/>
    <mergeCell ref="A40:C40"/>
    <mergeCell ref="D40:W40"/>
    <mergeCell ref="A51:A53"/>
    <mergeCell ref="B51:H53"/>
    <mergeCell ref="I51:J51"/>
    <mergeCell ref="K51:L51"/>
    <mergeCell ref="M51:N51"/>
    <mergeCell ref="O51:P51"/>
    <mergeCell ref="Q51:Q53"/>
    <mergeCell ref="A49:W49"/>
    <mergeCell ref="A50:C50"/>
    <mergeCell ref="D50:W50"/>
    <mergeCell ref="A41:A43"/>
    <mergeCell ref="B41:H43"/>
    <mergeCell ref="I41:J41"/>
    <mergeCell ref="K41:L41"/>
    <mergeCell ref="M41:N41"/>
    <mergeCell ref="O41:P41"/>
    <mergeCell ref="A62:W79"/>
    <mergeCell ref="A46:A48"/>
    <mergeCell ref="B46:H48"/>
    <mergeCell ref="I46:J46"/>
    <mergeCell ref="K46:L46"/>
    <mergeCell ref="M46:N46"/>
    <mergeCell ref="O46:P46"/>
    <mergeCell ref="Q46:Q48"/>
    <mergeCell ref="R46:W48"/>
    <mergeCell ref="I47:J47"/>
    <mergeCell ref="A54:W54"/>
    <mergeCell ref="A55:C55"/>
    <mergeCell ref="D55:W55"/>
    <mergeCell ref="A57:P58"/>
    <mergeCell ref="R57:S57"/>
    <mergeCell ref="T57:U57"/>
    <mergeCell ref="V57:W57"/>
    <mergeCell ref="R58:S58"/>
    <mergeCell ref="T58:U58"/>
    <mergeCell ref="V58:W58"/>
    <mergeCell ref="R51:W53"/>
    <mergeCell ref="I52:J52"/>
    <mergeCell ref="K52:L52"/>
    <mergeCell ref="M52:N52"/>
    <mergeCell ref="Q41:Q43"/>
    <mergeCell ref="K47:L47"/>
    <mergeCell ref="M47:N47"/>
    <mergeCell ref="O47:P47"/>
    <mergeCell ref="I48:J48"/>
    <mergeCell ref="K48:L48"/>
    <mergeCell ref="M48:N48"/>
    <mergeCell ref="O48:P48"/>
    <mergeCell ref="A44:W44"/>
    <mergeCell ref="A45:C45"/>
    <mergeCell ref="D45:W45"/>
    <mergeCell ref="R41:W43"/>
    <mergeCell ref="I42:J42"/>
    <mergeCell ref="K42:L42"/>
    <mergeCell ref="M42:N42"/>
    <mergeCell ref="O42:P42"/>
    <mergeCell ref="I43:J43"/>
    <mergeCell ref="K43:L43"/>
    <mergeCell ref="M43:N43"/>
    <mergeCell ref="O43:P43"/>
  </mergeCells>
  <printOptions gridLines="1"/>
  <pageMargins left="0.7" right="0.7" top="0.75" bottom="0.75" header="0.3" footer="0.3"/>
  <pageSetup paperSize="9" orientation="landscape" horizontalDpi="0" verticalDpi="0"/>
  <rowBreaks count="5" manualBreakCount="5">
    <brk id="15" max="16383" man="1"/>
    <brk id="30" max="16383" man="1"/>
    <brk id="40" max="16383" man="1"/>
    <brk id="50" max="16383" man="1"/>
    <brk id="59"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62CF-6DDB-C24E-B522-B68EB6305B7F}">
  <sheetPr codeName="Foglio5"/>
  <dimension ref="A1:AJ798"/>
  <sheetViews>
    <sheetView zoomScale="110" zoomScaleNormal="110"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hidden="1" customWidth="1"/>
    <col min="31" max="31" width="10.85546875" style="1"/>
    <col min="32" max="32" width="0" style="1" hidden="1" customWidth="1"/>
    <col min="33" max="16384" width="10.85546875" style="1"/>
  </cols>
  <sheetData>
    <row r="1" spans="1:36" ht="18.899999999999999" thickBot="1">
      <c r="A1" s="100" t="s">
        <v>232</v>
      </c>
      <c r="B1" s="101"/>
      <c r="C1" s="101"/>
      <c r="D1" s="101"/>
      <c r="E1" s="101"/>
      <c r="F1" s="101"/>
      <c r="G1" s="101"/>
      <c r="H1" s="101"/>
      <c r="I1" s="101"/>
      <c r="J1" s="101"/>
      <c r="K1" s="101"/>
      <c r="L1" s="101"/>
      <c r="M1" s="101"/>
      <c r="N1" s="101"/>
      <c r="O1" s="101"/>
      <c r="P1" s="101"/>
      <c r="Q1" s="101"/>
      <c r="R1" s="101"/>
      <c r="S1" s="101"/>
      <c r="T1" s="101"/>
      <c r="U1" s="101"/>
      <c r="V1" s="101"/>
      <c r="W1" s="102"/>
    </row>
    <row r="2" spans="1:36">
      <c r="A2" s="2"/>
      <c r="B2" s="2"/>
      <c r="C2" s="2"/>
      <c r="D2" s="2"/>
      <c r="E2" s="2"/>
      <c r="F2" s="2"/>
      <c r="G2" s="2"/>
      <c r="H2" s="2"/>
      <c r="I2" s="2"/>
      <c r="J2" s="2"/>
      <c r="K2" s="2"/>
      <c r="L2" s="2"/>
      <c r="M2" s="2"/>
      <c r="N2" s="2"/>
      <c r="O2" s="2"/>
      <c r="P2" s="2"/>
      <c r="Q2" s="2"/>
      <c r="R2" s="2"/>
      <c r="S2" s="2"/>
      <c r="T2" s="2"/>
      <c r="U2" s="2"/>
      <c r="V2" s="2"/>
      <c r="W2" s="2"/>
    </row>
    <row r="3" spans="1:36">
      <c r="A3" s="2"/>
      <c r="B3" s="2"/>
      <c r="C3" s="2"/>
      <c r="D3" s="2"/>
      <c r="E3" s="2"/>
      <c r="F3" s="2"/>
      <c r="G3" s="2"/>
      <c r="H3" s="2"/>
      <c r="I3" s="2"/>
      <c r="J3" s="2"/>
      <c r="K3" s="2"/>
      <c r="L3" s="2"/>
      <c r="M3" s="2"/>
      <c r="N3" s="2"/>
      <c r="O3" s="2"/>
      <c r="P3" s="2"/>
      <c r="Q3" s="2"/>
      <c r="R3" s="2"/>
      <c r="S3" s="2"/>
      <c r="T3" s="2"/>
      <c r="U3" s="2"/>
      <c r="V3" s="2"/>
      <c r="W3" s="2"/>
    </row>
    <row r="4" spans="1:36"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H4" s="13"/>
      <c r="AI4" s="13"/>
      <c r="AJ4"/>
    </row>
    <row r="5" spans="1:36"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H5" s="13"/>
      <c r="AI5" s="13"/>
      <c r="AJ5"/>
    </row>
    <row r="6" spans="1:36" ht="68.150000000000006" customHeight="1">
      <c r="A6" s="142">
        <v>11</v>
      </c>
      <c r="B6" s="144" t="s">
        <v>193</v>
      </c>
      <c r="C6" s="144"/>
      <c r="D6" s="144"/>
      <c r="E6" s="144"/>
      <c r="F6" s="144"/>
      <c r="G6" s="144"/>
      <c r="H6" s="144"/>
      <c r="I6" s="245" t="s">
        <v>194</v>
      </c>
      <c r="J6" s="245"/>
      <c r="K6" s="246" t="s">
        <v>195</v>
      </c>
      <c r="L6" s="246"/>
      <c r="M6" s="247" t="s">
        <v>196</v>
      </c>
      <c r="N6" s="247"/>
      <c r="O6" s="248" t="s">
        <v>197</v>
      </c>
      <c r="P6" s="248"/>
      <c r="Q6" s="249">
        <f>AC8</f>
        <v>0</v>
      </c>
      <c r="R6" s="229"/>
      <c r="S6" s="229"/>
      <c r="T6" s="229"/>
      <c r="U6" s="229"/>
      <c r="V6" s="229"/>
      <c r="W6" s="230"/>
      <c r="AF6" s="1">
        <f>Q6</f>
        <v>0</v>
      </c>
      <c r="AH6" s="13"/>
      <c r="AI6" s="13"/>
      <c r="AJ6"/>
    </row>
    <row r="7" spans="1:36" ht="15.9">
      <c r="A7" s="143"/>
      <c r="B7" s="145"/>
      <c r="C7" s="145"/>
      <c r="D7" s="145"/>
      <c r="E7" s="145"/>
      <c r="F7" s="145"/>
      <c r="G7" s="145"/>
      <c r="H7" s="145"/>
      <c r="I7" s="233" t="s">
        <v>23</v>
      </c>
      <c r="J7" s="233"/>
      <c r="K7" s="234" t="s">
        <v>27</v>
      </c>
      <c r="L7" s="234"/>
      <c r="M7" s="235" t="s">
        <v>28</v>
      </c>
      <c r="N7" s="235"/>
      <c r="O7" s="236" t="s">
        <v>25</v>
      </c>
      <c r="P7" s="236"/>
      <c r="Q7" s="140"/>
      <c r="R7" s="231"/>
      <c r="S7" s="231"/>
      <c r="T7" s="231"/>
      <c r="U7" s="231"/>
      <c r="V7" s="231"/>
      <c r="W7" s="232"/>
      <c r="AC7" s="9" t="s">
        <v>85</v>
      </c>
      <c r="AH7" s="13"/>
      <c r="AI7" s="13"/>
      <c r="AJ7"/>
    </row>
    <row r="8" spans="1:36"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2, 0)</f>
        <v>0</v>
      </c>
      <c r="AA8" s="6">
        <f>IF(M8="X", 4, 0)</f>
        <v>0</v>
      </c>
      <c r="AB8" s="6">
        <f>IF(O8="X", 6, 0)</f>
        <v>0</v>
      </c>
      <c r="AC8" s="5">
        <f>SUM(Y8:AB8)</f>
        <v>0</v>
      </c>
      <c r="AH8" s="13"/>
      <c r="AI8" s="13"/>
      <c r="AJ8"/>
    </row>
    <row r="9" spans="1:36" ht="34" customHeight="1">
      <c r="A9" s="238" t="s">
        <v>198</v>
      </c>
      <c r="B9" s="239"/>
      <c r="C9" s="239"/>
      <c r="D9" s="239"/>
      <c r="E9" s="239"/>
      <c r="F9" s="239"/>
      <c r="G9" s="239"/>
      <c r="H9" s="239"/>
      <c r="I9" s="239"/>
      <c r="J9" s="239"/>
      <c r="K9" s="239"/>
      <c r="L9" s="239"/>
      <c r="M9" s="239"/>
      <c r="N9" s="239"/>
      <c r="O9" s="239"/>
      <c r="P9" s="239"/>
      <c r="Q9" s="239"/>
      <c r="R9" s="239"/>
      <c r="S9" s="239"/>
      <c r="T9" s="239"/>
      <c r="U9" s="239"/>
      <c r="V9" s="239"/>
      <c r="W9" s="240"/>
      <c r="AH9" s="13"/>
      <c r="AI9" s="13"/>
      <c r="AJ9"/>
    </row>
    <row r="10" spans="1:36" ht="26.15" customHeight="1" thickBot="1">
      <c r="A10" s="241" t="s">
        <v>83</v>
      </c>
      <c r="B10" s="242"/>
      <c r="C10" s="242"/>
      <c r="D10" s="243" t="s">
        <v>233</v>
      </c>
      <c r="E10" s="243"/>
      <c r="F10" s="243"/>
      <c r="G10" s="243"/>
      <c r="H10" s="243"/>
      <c r="I10" s="243"/>
      <c r="J10" s="243"/>
      <c r="K10" s="243"/>
      <c r="L10" s="243"/>
      <c r="M10" s="243"/>
      <c r="N10" s="243"/>
      <c r="O10" s="243"/>
      <c r="P10" s="243"/>
      <c r="Q10" s="243"/>
      <c r="R10" s="243"/>
      <c r="S10" s="243"/>
      <c r="T10" s="243"/>
      <c r="U10" s="243"/>
      <c r="V10" s="243"/>
      <c r="W10" s="244"/>
      <c r="AH10" s="13"/>
      <c r="AI10" s="13"/>
      <c r="AJ10"/>
    </row>
    <row r="11" spans="1:36" ht="67" customHeight="1">
      <c r="A11" s="142">
        <v>12</v>
      </c>
      <c r="B11" s="144" t="s">
        <v>199</v>
      </c>
      <c r="C11" s="144"/>
      <c r="D11" s="144"/>
      <c r="E11" s="144"/>
      <c r="F11" s="144"/>
      <c r="G11" s="144"/>
      <c r="H11" s="144"/>
      <c r="I11" s="245" t="s">
        <v>200</v>
      </c>
      <c r="J11" s="245"/>
      <c r="K11" s="246" t="s">
        <v>392</v>
      </c>
      <c r="L11" s="246"/>
      <c r="M11" s="247" t="s">
        <v>201</v>
      </c>
      <c r="N11" s="247"/>
      <c r="O11" s="248" t="s">
        <v>202</v>
      </c>
      <c r="P11" s="248"/>
      <c r="Q11" s="249">
        <f>AC13</f>
        <v>0</v>
      </c>
      <c r="R11" s="229"/>
      <c r="S11" s="229"/>
      <c r="T11" s="229"/>
      <c r="U11" s="229"/>
      <c r="V11" s="229"/>
      <c r="W11" s="230"/>
      <c r="AF11" s="1">
        <f>Q11</f>
        <v>0</v>
      </c>
      <c r="AH11" s="13"/>
      <c r="AI11" s="13"/>
      <c r="AJ11"/>
    </row>
    <row r="12" spans="1:36" ht="15.9">
      <c r="A12" s="143"/>
      <c r="B12" s="145"/>
      <c r="C12" s="145"/>
      <c r="D12" s="145"/>
      <c r="E12" s="145"/>
      <c r="F12" s="145"/>
      <c r="G12" s="145"/>
      <c r="H12" s="145"/>
      <c r="I12" s="233" t="s">
        <v>23</v>
      </c>
      <c r="J12" s="233"/>
      <c r="K12" s="234" t="s">
        <v>27</v>
      </c>
      <c r="L12" s="234"/>
      <c r="M12" s="235" t="s">
        <v>28</v>
      </c>
      <c r="N12" s="235"/>
      <c r="O12" s="236" t="s">
        <v>25</v>
      </c>
      <c r="P12" s="236"/>
      <c r="Q12" s="140"/>
      <c r="R12" s="231"/>
      <c r="S12" s="231"/>
      <c r="T12" s="231"/>
      <c r="U12" s="231"/>
      <c r="V12" s="231"/>
      <c r="W12" s="232"/>
      <c r="AC12" s="9" t="s">
        <v>85</v>
      </c>
      <c r="AH12" s="13"/>
      <c r="AI12" s="13"/>
      <c r="AJ12"/>
    </row>
    <row r="13" spans="1:36"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2, 0)</f>
        <v>0</v>
      </c>
      <c r="AA13" s="6">
        <f>IF(M13="X", 4, 0)</f>
        <v>0</v>
      </c>
      <c r="AB13" s="6">
        <f>IF(O13="X", 6, 0)</f>
        <v>0</v>
      </c>
      <c r="AC13" s="5">
        <f>SUM(Y13:AB13)</f>
        <v>0</v>
      </c>
      <c r="AH13" s="13"/>
      <c r="AI13" s="13"/>
      <c r="AJ13"/>
    </row>
    <row r="14" spans="1:36" ht="30" customHeight="1">
      <c r="A14" s="238" t="s">
        <v>203</v>
      </c>
      <c r="B14" s="239"/>
      <c r="C14" s="239"/>
      <c r="D14" s="239"/>
      <c r="E14" s="239"/>
      <c r="F14" s="239"/>
      <c r="G14" s="239"/>
      <c r="H14" s="239"/>
      <c r="I14" s="239"/>
      <c r="J14" s="239"/>
      <c r="K14" s="239"/>
      <c r="L14" s="239"/>
      <c r="M14" s="239"/>
      <c r="N14" s="239"/>
      <c r="O14" s="239"/>
      <c r="P14" s="239"/>
      <c r="Q14" s="239"/>
      <c r="R14" s="239"/>
      <c r="S14" s="239"/>
      <c r="T14" s="239"/>
      <c r="U14" s="239"/>
      <c r="V14" s="239"/>
      <c r="W14" s="240"/>
      <c r="AH14" s="13"/>
      <c r="AI14" s="13"/>
      <c r="AJ14"/>
    </row>
    <row r="15" spans="1:36" ht="25" customHeight="1" thickBot="1">
      <c r="A15" s="241" t="s">
        <v>83</v>
      </c>
      <c r="B15" s="242"/>
      <c r="C15" s="242"/>
      <c r="D15" s="243" t="s">
        <v>234</v>
      </c>
      <c r="E15" s="243"/>
      <c r="F15" s="243"/>
      <c r="G15" s="243"/>
      <c r="H15" s="243"/>
      <c r="I15" s="243"/>
      <c r="J15" s="243"/>
      <c r="K15" s="243"/>
      <c r="L15" s="243"/>
      <c r="M15" s="243"/>
      <c r="N15" s="243"/>
      <c r="O15" s="243"/>
      <c r="P15" s="243"/>
      <c r="Q15" s="243"/>
      <c r="R15" s="243"/>
      <c r="S15" s="243"/>
      <c r="T15" s="243"/>
      <c r="U15" s="243"/>
      <c r="V15" s="243"/>
      <c r="W15" s="244"/>
      <c r="AH15" s="13"/>
      <c r="AI15" s="13"/>
      <c r="AJ15"/>
    </row>
    <row r="16" spans="1:36" ht="82" customHeight="1">
      <c r="A16" s="142">
        <v>13</v>
      </c>
      <c r="B16" s="144" t="s">
        <v>204</v>
      </c>
      <c r="C16" s="144"/>
      <c r="D16" s="144"/>
      <c r="E16" s="144"/>
      <c r="F16" s="144"/>
      <c r="G16" s="144"/>
      <c r="H16" s="144"/>
      <c r="I16" s="245" t="s">
        <v>48</v>
      </c>
      <c r="J16" s="245"/>
      <c r="K16" s="246" t="s">
        <v>205</v>
      </c>
      <c r="L16" s="246"/>
      <c r="M16" s="247" t="s">
        <v>235</v>
      </c>
      <c r="N16" s="247"/>
      <c r="O16" s="248" t="s">
        <v>236</v>
      </c>
      <c r="P16" s="248"/>
      <c r="Q16" s="249">
        <f>AC18</f>
        <v>0</v>
      </c>
      <c r="R16" s="229"/>
      <c r="S16" s="229"/>
      <c r="T16" s="229"/>
      <c r="U16" s="229"/>
      <c r="V16" s="229"/>
      <c r="W16" s="230"/>
      <c r="AF16" s="1">
        <f>Q16</f>
        <v>0</v>
      </c>
      <c r="AH16" s="13"/>
      <c r="AI16" s="13"/>
      <c r="AJ16"/>
    </row>
    <row r="17" spans="1:36" ht="15.9">
      <c r="A17" s="143"/>
      <c r="B17" s="145"/>
      <c r="C17" s="145"/>
      <c r="D17" s="145"/>
      <c r="E17" s="145"/>
      <c r="F17" s="145"/>
      <c r="G17" s="145"/>
      <c r="H17" s="145"/>
      <c r="I17" s="233" t="s">
        <v>23</v>
      </c>
      <c r="J17" s="233"/>
      <c r="K17" s="234" t="s">
        <v>82</v>
      </c>
      <c r="L17" s="234"/>
      <c r="M17" s="235" t="s">
        <v>27</v>
      </c>
      <c r="N17" s="235"/>
      <c r="O17" s="236" t="s">
        <v>24</v>
      </c>
      <c r="P17" s="236"/>
      <c r="Q17" s="140"/>
      <c r="R17" s="231"/>
      <c r="S17" s="231"/>
      <c r="T17" s="231"/>
      <c r="U17" s="231"/>
      <c r="V17" s="231"/>
      <c r="W17" s="232"/>
      <c r="AC17" s="9" t="s">
        <v>85</v>
      </c>
      <c r="AH17" s="13"/>
      <c r="AI17" s="13"/>
      <c r="AJ17"/>
    </row>
    <row r="18" spans="1:36"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1, 0)</f>
        <v>0</v>
      </c>
      <c r="AA18" s="6">
        <f>IF(M18="X", 2, 0)</f>
        <v>0</v>
      </c>
      <c r="AB18" s="6">
        <f>IF(O18="X", 3, 0)</f>
        <v>0</v>
      </c>
      <c r="AC18" s="5">
        <f>SUM(Y18:AB18)</f>
        <v>0</v>
      </c>
      <c r="AH18" s="13"/>
      <c r="AI18" s="13"/>
      <c r="AJ18"/>
    </row>
    <row r="19" spans="1:36" ht="21" customHeight="1">
      <c r="A19" s="238" t="s">
        <v>206</v>
      </c>
      <c r="B19" s="239"/>
      <c r="C19" s="239"/>
      <c r="D19" s="239"/>
      <c r="E19" s="239"/>
      <c r="F19" s="239"/>
      <c r="G19" s="239"/>
      <c r="H19" s="239"/>
      <c r="I19" s="239"/>
      <c r="J19" s="239"/>
      <c r="K19" s="239"/>
      <c r="L19" s="239"/>
      <c r="M19" s="239"/>
      <c r="N19" s="239"/>
      <c r="O19" s="239"/>
      <c r="P19" s="239"/>
      <c r="Q19" s="239"/>
      <c r="R19" s="239"/>
      <c r="S19" s="239"/>
      <c r="T19" s="239"/>
      <c r="U19" s="239"/>
      <c r="V19" s="239"/>
      <c r="W19" s="240"/>
      <c r="AH19" s="13"/>
      <c r="AI19" s="13"/>
      <c r="AJ19"/>
    </row>
    <row r="20" spans="1:36" ht="17.149999999999999" customHeight="1" thickBot="1">
      <c r="A20" s="241" t="s">
        <v>83</v>
      </c>
      <c r="B20" s="242"/>
      <c r="C20" s="242"/>
      <c r="D20" s="243" t="s">
        <v>237</v>
      </c>
      <c r="E20" s="243"/>
      <c r="F20" s="243"/>
      <c r="G20" s="243"/>
      <c r="H20" s="243"/>
      <c r="I20" s="243"/>
      <c r="J20" s="243"/>
      <c r="K20" s="243"/>
      <c r="L20" s="243"/>
      <c r="M20" s="243"/>
      <c r="N20" s="243"/>
      <c r="O20" s="243"/>
      <c r="P20" s="243"/>
      <c r="Q20" s="243"/>
      <c r="R20" s="243"/>
      <c r="S20" s="243"/>
      <c r="T20" s="243"/>
      <c r="U20" s="243"/>
      <c r="V20" s="243"/>
      <c r="W20" s="244"/>
      <c r="AH20" s="13"/>
      <c r="AI20" s="13"/>
      <c r="AJ20"/>
    </row>
    <row r="21" spans="1:36" ht="57" customHeight="1">
      <c r="A21" s="142">
        <v>14</v>
      </c>
      <c r="B21" s="144" t="s">
        <v>207</v>
      </c>
      <c r="C21" s="144"/>
      <c r="D21" s="144"/>
      <c r="E21" s="144"/>
      <c r="F21" s="144"/>
      <c r="G21" s="144"/>
      <c r="H21" s="144"/>
      <c r="I21" s="245" t="s">
        <v>208</v>
      </c>
      <c r="J21" s="245"/>
      <c r="K21" s="246" t="s">
        <v>205</v>
      </c>
      <c r="L21" s="246"/>
      <c r="M21" s="247" t="s">
        <v>209</v>
      </c>
      <c r="N21" s="247"/>
      <c r="O21" s="248" t="s">
        <v>210</v>
      </c>
      <c r="P21" s="248"/>
      <c r="Q21" s="249">
        <f>AC23</f>
        <v>0</v>
      </c>
      <c r="R21" s="229"/>
      <c r="S21" s="229"/>
      <c r="T21" s="229"/>
      <c r="U21" s="229"/>
      <c r="V21" s="229"/>
      <c r="W21" s="230"/>
      <c r="AF21" s="1">
        <f>Q21</f>
        <v>0</v>
      </c>
      <c r="AH21" s="13"/>
      <c r="AI21" s="13"/>
      <c r="AJ21"/>
    </row>
    <row r="22" spans="1:36" ht="15.9">
      <c r="A22" s="143"/>
      <c r="B22" s="145"/>
      <c r="C22" s="145"/>
      <c r="D22" s="145"/>
      <c r="E22" s="145"/>
      <c r="F22" s="145"/>
      <c r="G22" s="145"/>
      <c r="H22" s="145"/>
      <c r="I22" s="233" t="s">
        <v>23</v>
      </c>
      <c r="J22" s="233"/>
      <c r="K22" s="234" t="s">
        <v>27</v>
      </c>
      <c r="L22" s="234"/>
      <c r="M22" s="235" t="s">
        <v>28</v>
      </c>
      <c r="N22" s="235"/>
      <c r="O22" s="236" t="s">
        <v>25</v>
      </c>
      <c r="P22" s="236"/>
      <c r="Q22" s="140"/>
      <c r="R22" s="231"/>
      <c r="S22" s="231"/>
      <c r="T22" s="231"/>
      <c r="U22" s="231"/>
      <c r="V22" s="231"/>
      <c r="W22" s="232"/>
      <c r="AC22" s="9" t="s">
        <v>85</v>
      </c>
      <c r="AH22" s="13"/>
      <c r="AI22" s="13"/>
      <c r="AJ22"/>
    </row>
    <row r="23" spans="1:36"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2, 0)</f>
        <v>0</v>
      </c>
      <c r="AA23" s="6">
        <f>IF(M23="X", 4, 0)</f>
        <v>0</v>
      </c>
      <c r="AB23" s="6">
        <f>IF(O23="X", 6, 0)</f>
        <v>0</v>
      </c>
      <c r="AC23" s="5">
        <f>SUM(Y23:AB23)</f>
        <v>0</v>
      </c>
      <c r="AH23" s="13"/>
      <c r="AI23" s="13"/>
      <c r="AJ23"/>
    </row>
    <row r="24" spans="1:36" ht="21" customHeight="1">
      <c r="A24" s="238" t="s">
        <v>211</v>
      </c>
      <c r="B24" s="239"/>
      <c r="C24" s="239"/>
      <c r="D24" s="239"/>
      <c r="E24" s="239"/>
      <c r="F24" s="239"/>
      <c r="G24" s="239"/>
      <c r="H24" s="239"/>
      <c r="I24" s="239"/>
      <c r="J24" s="239"/>
      <c r="K24" s="239"/>
      <c r="L24" s="239"/>
      <c r="M24" s="239"/>
      <c r="N24" s="239"/>
      <c r="O24" s="239"/>
      <c r="P24" s="239"/>
      <c r="Q24" s="239"/>
      <c r="R24" s="239"/>
      <c r="S24" s="239"/>
      <c r="T24" s="239"/>
      <c r="U24" s="239"/>
      <c r="V24" s="239"/>
      <c r="W24" s="240"/>
    </row>
    <row r="25" spans="1:36" ht="15" customHeight="1" thickBot="1">
      <c r="A25" s="241" t="s">
        <v>83</v>
      </c>
      <c r="B25" s="242"/>
      <c r="C25" s="242"/>
      <c r="D25" s="243" t="s">
        <v>238</v>
      </c>
      <c r="E25" s="243"/>
      <c r="F25" s="243"/>
      <c r="G25" s="243"/>
      <c r="H25" s="243"/>
      <c r="I25" s="243"/>
      <c r="J25" s="243"/>
      <c r="K25" s="243"/>
      <c r="L25" s="243"/>
      <c r="M25" s="243"/>
      <c r="N25" s="243"/>
      <c r="O25" s="243"/>
      <c r="P25" s="243"/>
      <c r="Q25" s="243"/>
      <c r="R25" s="243"/>
      <c r="S25" s="243"/>
      <c r="T25" s="243"/>
      <c r="U25" s="243"/>
      <c r="V25" s="243"/>
      <c r="W25" s="244"/>
    </row>
    <row r="26" spans="1:36" ht="69" customHeight="1">
      <c r="A26" s="142">
        <v>15</v>
      </c>
      <c r="B26" s="144" t="s">
        <v>523</v>
      </c>
      <c r="C26" s="144"/>
      <c r="D26" s="144"/>
      <c r="E26" s="144"/>
      <c r="F26" s="144"/>
      <c r="G26" s="144"/>
      <c r="H26" s="144"/>
      <c r="I26" s="245" t="s">
        <v>212</v>
      </c>
      <c r="J26" s="245"/>
      <c r="K26" s="246" t="s">
        <v>213</v>
      </c>
      <c r="L26" s="246"/>
      <c r="M26" s="247" t="s">
        <v>524</v>
      </c>
      <c r="N26" s="247"/>
      <c r="O26" s="248" t="s">
        <v>214</v>
      </c>
      <c r="P26" s="248"/>
      <c r="Q26" s="249">
        <f>AC28</f>
        <v>0</v>
      </c>
      <c r="R26" s="229"/>
      <c r="S26" s="229"/>
      <c r="T26" s="229"/>
      <c r="U26" s="229"/>
      <c r="V26" s="229"/>
      <c r="W26" s="230"/>
      <c r="AF26" s="1">
        <f>Q26</f>
        <v>0</v>
      </c>
    </row>
    <row r="27" spans="1:36">
      <c r="A27" s="143"/>
      <c r="B27" s="145"/>
      <c r="C27" s="145"/>
      <c r="D27" s="145"/>
      <c r="E27" s="145"/>
      <c r="F27" s="145"/>
      <c r="G27" s="145"/>
      <c r="H27" s="145"/>
      <c r="I27" s="233" t="s">
        <v>23</v>
      </c>
      <c r="J27" s="233"/>
      <c r="K27" s="234" t="s">
        <v>27</v>
      </c>
      <c r="L27" s="234"/>
      <c r="M27" s="235" t="s">
        <v>28</v>
      </c>
      <c r="N27" s="235"/>
      <c r="O27" s="236" t="s">
        <v>25</v>
      </c>
      <c r="P27" s="236"/>
      <c r="Q27" s="140"/>
      <c r="R27" s="231"/>
      <c r="S27" s="231"/>
      <c r="T27" s="231"/>
      <c r="U27" s="231"/>
      <c r="V27" s="231"/>
      <c r="W27" s="232"/>
      <c r="AC27" s="9" t="s">
        <v>85</v>
      </c>
    </row>
    <row r="28" spans="1:36"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2, 0)</f>
        <v>0</v>
      </c>
      <c r="AA28" s="6">
        <f>IF(M28="X", 4, 0)</f>
        <v>0</v>
      </c>
      <c r="AB28" s="6">
        <f>IF(O28="X", 6, 0)</f>
        <v>0</v>
      </c>
      <c r="AC28" s="5">
        <f>SUM(Y28:AB28)</f>
        <v>0</v>
      </c>
    </row>
    <row r="29" spans="1:36" ht="39" customHeight="1">
      <c r="A29" s="216" t="s">
        <v>437</v>
      </c>
      <c r="B29" s="217"/>
      <c r="C29" s="217"/>
      <c r="D29" s="217"/>
      <c r="E29" s="217"/>
      <c r="F29" s="217"/>
      <c r="G29" s="217"/>
      <c r="H29" s="217"/>
      <c r="I29" s="217"/>
      <c r="J29" s="217"/>
      <c r="K29" s="217"/>
      <c r="L29" s="217"/>
      <c r="M29" s="217"/>
      <c r="N29" s="217"/>
      <c r="O29" s="217"/>
      <c r="P29" s="217"/>
      <c r="Q29" s="217"/>
      <c r="R29" s="217"/>
      <c r="S29" s="217"/>
      <c r="T29" s="217"/>
      <c r="U29" s="217"/>
      <c r="V29" s="217"/>
      <c r="W29" s="218"/>
    </row>
    <row r="30" spans="1:36" ht="24" customHeight="1" thickBot="1">
      <c r="A30" s="219" t="s">
        <v>83</v>
      </c>
      <c r="B30" s="220"/>
      <c r="C30" s="220"/>
      <c r="D30" s="221" t="s">
        <v>423</v>
      </c>
      <c r="E30" s="221"/>
      <c r="F30" s="221"/>
      <c r="G30" s="221"/>
      <c r="H30" s="221"/>
      <c r="I30" s="221"/>
      <c r="J30" s="221"/>
      <c r="K30" s="221"/>
      <c r="L30" s="221"/>
      <c r="M30" s="221"/>
      <c r="N30" s="221"/>
      <c r="O30" s="221"/>
      <c r="P30" s="221"/>
      <c r="Q30" s="221"/>
      <c r="R30" s="221"/>
      <c r="S30" s="221"/>
      <c r="T30" s="221"/>
      <c r="U30" s="221"/>
      <c r="V30" s="221"/>
      <c r="W30" s="222"/>
    </row>
    <row r="31" spans="1:36" ht="61" customHeight="1">
      <c r="A31" s="142">
        <v>16</v>
      </c>
      <c r="B31" s="144" t="s">
        <v>215</v>
      </c>
      <c r="C31" s="144"/>
      <c r="D31" s="144"/>
      <c r="E31" s="144"/>
      <c r="F31" s="144"/>
      <c r="G31" s="144"/>
      <c r="H31" s="144"/>
      <c r="I31" s="245" t="s">
        <v>48</v>
      </c>
      <c r="J31" s="245"/>
      <c r="K31" s="246" t="s">
        <v>205</v>
      </c>
      <c r="L31" s="246"/>
      <c r="M31" s="247" t="s">
        <v>216</v>
      </c>
      <c r="N31" s="247"/>
      <c r="O31" s="248" t="s">
        <v>217</v>
      </c>
      <c r="P31" s="248"/>
      <c r="Q31" s="249">
        <f>AC33</f>
        <v>0</v>
      </c>
      <c r="R31" s="229"/>
      <c r="S31" s="229"/>
      <c r="T31" s="229"/>
      <c r="U31" s="229"/>
      <c r="V31" s="229"/>
      <c r="W31" s="230"/>
      <c r="AF31" s="1">
        <f>Q31</f>
        <v>0</v>
      </c>
    </row>
    <row r="32" spans="1:36">
      <c r="A32" s="143"/>
      <c r="B32" s="145"/>
      <c r="C32" s="145"/>
      <c r="D32" s="145"/>
      <c r="E32" s="145"/>
      <c r="F32" s="145"/>
      <c r="G32" s="145"/>
      <c r="H32" s="145"/>
      <c r="I32" s="233" t="s">
        <v>23</v>
      </c>
      <c r="J32" s="233"/>
      <c r="K32" s="234" t="s">
        <v>82</v>
      </c>
      <c r="L32" s="234"/>
      <c r="M32" s="235" t="s">
        <v>27</v>
      </c>
      <c r="N32" s="235"/>
      <c r="O32" s="236" t="s">
        <v>24</v>
      </c>
      <c r="P32" s="236"/>
      <c r="Q32" s="140"/>
      <c r="R32" s="231"/>
      <c r="S32" s="231"/>
      <c r="T32" s="231"/>
      <c r="U32" s="231"/>
      <c r="V32" s="231"/>
      <c r="W32" s="232"/>
      <c r="AC32" s="9" t="s">
        <v>85</v>
      </c>
    </row>
    <row r="33" spans="1:32"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1, 0)</f>
        <v>0</v>
      </c>
      <c r="AA33" s="6">
        <f>IF(M33="X", 2, 0)</f>
        <v>0</v>
      </c>
      <c r="AB33" s="6">
        <f>IF(O33="X", 3, 0)</f>
        <v>0</v>
      </c>
      <c r="AC33" s="5">
        <f>SUM(Y33:AB33)</f>
        <v>0</v>
      </c>
    </row>
    <row r="34" spans="1:32" ht="24" customHeight="1">
      <c r="A34" s="238" t="s">
        <v>218</v>
      </c>
      <c r="B34" s="239"/>
      <c r="C34" s="239"/>
      <c r="D34" s="239"/>
      <c r="E34" s="239"/>
      <c r="F34" s="239"/>
      <c r="G34" s="239"/>
      <c r="H34" s="239"/>
      <c r="I34" s="239"/>
      <c r="J34" s="239"/>
      <c r="K34" s="239"/>
      <c r="L34" s="239"/>
      <c r="M34" s="239"/>
      <c r="N34" s="239"/>
      <c r="O34" s="239"/>
      <c r="P34" s="239"/>
      <c r="Q34" s="239"/>
      <c r="R34" s="239"/>
      <c r="S34" s="239"/>
      <c r="T34" s="239"/>
      <c r="U34" s="239"/>
      <c r="V34" s="239"/>
      <c r="W34" s="240"/>
    </row>
    <row r="35" spans="1:32" ht="30" customHeight="1" thickBot="1">
      <c r="A35" s="241" t="s">
        <v>83</v>
      </c>
      <c r="B35" s="242"/>
      <c r="C35" s="242"/>
      <c r="D35" s="243" t="s">
        <v>239</v>
      </c>
      <c r="E35" s="243"/>
      <c r="F35" s="243"/>
      <c r="G35" s="243"/>
      <c r="H35" s="243"/>
      <c r="I35" s="243"/>
      <c r="J35" s="243"/>
      <c r="K35" s="243"/>
      <c r="L35" s="243"/>
      <c r="M35" s="243"/>
      <c r="N35" s="243"/>
      <c r="O35" s="243"/>
      <c r="P35" s="243"/>
      <c r="Q35" s="243"/>
      <c r="R35" s="243"/>
      <c r="S35" s="243"/>
      <c r="T35" s="243"/>
      <c r="U35" s="243"/>
      <c r="V35" s="243"/>
      <c r="W35" s="244"/>
    </row>
    <row r="36" spans="1:32" ht="77.150000000000006" customHeight="1">
      <c r="A36" s="142">
        <v>17</v>
      </c>
      <c r="B36" s="144" t="s">
        <v>536</v>
      </c>
      <c r="C36" s="144"/>
      <c r="D36" s="144"/>
      <c r="E36" s="144"/>
      <c r="F36" s="144"/>
      <c r="G36" s="144"/>
      <c r="H36" s="144"/>
      <c r="I36" s="245" t="s">
        <v>219</v>
      </c>
      <c r="J36" s="245"/>
      <c r="K36" s="246" t="s">
        <v>220</v>
      </c>
      <c r="L36" s="246"/>
      <c r="M36" s="247" t="s">
        <v>221</v>
      </c>
      <c r="N36" s="247"/>
      <c r="O36" s="248" t="s">
        <v>222</v>
      </c>
      <c r="P36" s="248"/>
      <c r="Q36" s="249">
        <f>AC38</f>
        <v>0</v>
      </c>
      <c r="R36" s="229"/>
      <c r="S36" s="229"/>
      <c r="T36" s="229"/>
      <c r="U36" s="229"/>
      <c r="V36" s="229"/>
      <c r="W36" s="230"/>
      <c r="AF36" s="1">
        <f>Q36</f>
        <v>0</v>
      </c>
    </row>
    <row r="37" spans="1:32">
      <c r="A37" s="143"/>
      <c r="B37" s="145"/>
      <c r="C37" s="145"/>
      <c r="D37" s="145"/>
      <c r="E37" s="145"/>
      <c r="F37" s="145"/>
      <c r="G37" s="145"/>
      <c r="H37" s="145"/>
      <c r="I37" s="233" t="s">
        <v>23</v>
      </c>
      <c r="J37" s="233"/>
      <c r="K37" s="234" t="s">
        <v>82</v>
      </c>
      <c r="L37" s="234"/>
      <c r="M37" s="235" t="s">
        <v>27</v>
      </c>
      <c r="N37" s="235"/>
      <c r="O37" s="236" t="s">
        <v>24</v>
      </c>
      <c r="P37" s="236"/>
      <c r="Q37" s="140"/>
      <c r="R37" s="231"/>
      <c r="S37" s="231"/>
      <c r="T37" s="231"/>
      <c r="U37" s="231"/>
      <c r="V37" s="231"/>
      <c r="W37" s="232"/>
      <c r="AC37" s="9" t="s">
        <v>85</v>
      </c>
    </row>
    <row r="38" spans="1:32"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1, 0)</f>
        <v>0</v>
      </c>
      <c r="AA38" s="6">
        <f>IF(M38="X", 2, 0)</f>
        <v>0</v>
      </c>
      <c r="AB38" s="6">
        <f>IF(O38="X", 3, 0)</f>
        <v>0</v>
      </c>
      <c r="AC38" s="5">
        <f>SUM(Y38:AB38)</f>
        <v>0</v>
      </c>
    </row>
    <row r="39" spans="1:32" ht="36" customHeight="1">
      <c r="A39" s="238" t="s">
        <v>223</v>
      </c>
      <c r="B39" s="239"/>
      <c r="C39" s="239"/>
      <c r="D39" s="239"/>
      <c r="E39" s="239"/>
      <c r="F39" s="239"/>
      <c r="G39" s="239"/>
      <c r="H39" s="239"/>
      <c r="I39" s="239"/>
      <c r="J39" s="239"/>
      <c r="K39" s="239"/>
      <c r="L39" s="239"/>
      <c r="M39" s="239"/>
      <c r="N39" s="239"/>
      <c r="O39" s="239"/>
      <c r="P39" s="239"/>
      <c r="Q39" s="239"/>
      <c r="R39" s="239"/>
      <c r="S39" s="239"/>
      <c r="T39" s="239"/>
      <c r="U39" s="239"/>
      <c r="V39" s="239"/>
      <c r="W39" s="240"/>
    </row>
    <row r="40" spans="1:32" ht="29.15" customHeight="1" thickBot="1">
      <c r="A40" s="241" t="s">
        <v>83</v>
      </c>
      <c r="B40" s="242"/>
      <c r="C40" s="242"/>
      <c r="D40" s="243" t="s">
        <v>240</v>
      </c>
      <c r="E40" s="243"/>
      <c r="F40" s="243"/>
      <c r="G40" s="243"/>
      <c r="H40" s="243"/>
      <c r="I40" s="243"/>
      <c r="J40" s="243"/>
      <c r="K40" s="243"/>
      <c r="L40" s="243"/>
      <c r="M40" s="243"/>
      <c r="N40" s="243"/>
      <c r="O40" s="243"/>
      <c r="P40" s="243"/>
      <c r="Q40" s="243"/>
      <c r="R40" s="243"/>
      <c r="S40" s="243"/>
      <c r="T40" s="243"/>
      <c r="U40" s="243"/>
      <c r="V40" s="243"/>
      <c r="W40" s="244"/>
    </row>
    <row r="41" spans="1:32" ht="69" customHeight="1">
      <c r="A41" s="142">
        <v>18</v>
      </c>
      <c r="B41" s="144" t="s">
        <v>224</v>
      </c>
      <c r="C41" s="144"/>
      <c r="D41" s="144"/>
      <c r="E41" s="144"/>
      <c r="F41" s="144"/>
      <c r="G41" s="144"/>
      <c r="H41" s="144"/>
      <c r="I41" s="245" t="s">
        <v>225</v>
      </c>
      <c r="J41" s="245"/>
      <c r="K41" s="246" t="s">
        <v>226</v>
      </c>
      <c r="L41" s="246"/>
      <c r="M41" s="247" t="s">
        <v>227</v>
      </c>
      <c r="N41" s="247"/>
      <c r="O41" s="248" t="s">
        <v>228</v>
      </c>
      <c r="P41" s="248"/>
      <c r="Q41" s="249">
        <f>AC43</f>
        <v>0</v>
      </c>
      <c r="R41" s="229"/>
      <c r="S41" s="229"/>
      <c r="T41" s="229"/>
      <c r="U41" s="229"/>
      <c r="V41" s="229"/>
      <c r="W41" s="230"/>
      <c r="AF41" s="1">
        <f>Q41</f>
        <v>0</v>
      </c>
    </row>
    <row r="42" spans="1:32">
      <c r="A42" s="143"/>
      <c r="B42" s="145"/>
      <c r="C42" s="145"/>
      <c r="D42" s="145"/>
      <c r="E42" s="145"/>
      <c r="F42" s="145"/>
      <c r="G42" s="145"/>
      <c r="H42" s="145"/>
      <c r="I42" s="233" t="s">
        <v>23</v>
      </c>
      <c r="J42" s="233"/>
      <c r="K42" s="234" t="s">
        <v>27</v>
      </c>
      <c r="L42" s="234"/>
      <c r="M42" s="235" t="s">
        <v>28</v>
      </c>
      <c r="N42" s="235"/>
      <c r="O42" s="236" t="s">
        <v>25</v>
      </c>
      <c r="P42" s="236"/>
      <c r="Q42" s="140"/>
      <c r="R42" s="231"/>
      <c r="S42" s="231"/>
      <c r="T42" s="231"/>
      <c r="U42" s="231"/>
      <c r="V42" s="231"/>
      <c r="W42" s="232"/>
      <c r="AC42" s="9" t="s">
        <v>85</v>
      </c>
    </row>
    <row r="43" spans="1:32" ht="48" customHeight="1">
      <c r="A43" s="143"/>
      <c r="B43" s="145"/>
      <c r="C43" s="145"/>
      <c r="D43" s="145"/>
      <c r="E43" s="145"/>
      <c r="F43" s="145"/>
      <c r="G43" s="145"/>
      <c r="H43" s="145"/>
      <c r="I43" s="237"/>
      <c r="J43" s="237"/>
      <c r="K43" s="237"/>
      <c r="L43" s="237"/>
      <c r="M43" s="237"/>
      <c r="N43" s="237"/>
      <c r="O43" s="237"/>
      <c r="P43" s="237"/>
      <c r="Q43" s="140"/>
      <c r="R43" s="231"/>
      <c r="S43" s="231"/>
      <c r="T43" s="231"/>
      <c r="U43" s="231"/>
      <c r="V43" s="231"/>
      <c r="W43" s="232"/>
      <c r="Y43" s="6">
        <f>IF(I43="X", 0, 0)</f>
        <v>0</v>
      </c>
      <c r="Z43" s="6">
        <f>IF(K43="X", 2, 0)</f>
        <v>0</v>
      </c>
      <c r="AA43" s="6">
        <f>IF(M43="X", 4, 0)</f>
        <v>0</v>
      </c>
      <c r="AB43" s="6">
        <f>IF(O43="X", 6, 0)</f>
        <v>0</v>
      </c>
      <c r="AC43" s="5">
        <f>SUM(Y43:AB43)</f>
        <v>0</v>
      </c>
    </row>
    <row r="44" spans="1:32" ht="35.15" customHeight="1">
      <c r="A44" s="238" t="s">
        <v>229</v>
      </c>
      <c r="B44" s="239"/>
      <c r="C44" s="239"/>
      <c r="D44" s="239"/>
      <c r="E44" s="239"/>
      <c r="F44" s="239"/>
      <c r="G44" s="239"/>
      <c r="H44" s="239"/>
      <c r="I44" s="239"/>
      <c r="J44" s="239"/>
      <c r="K44" s="239"/>
      <c r="L44" s="239"/>
      <c r="M44" s="239"/>
      <c r="N44" s="239"/>
      <c r="O44" s="239"/>
      <c r="P44" s="239"/>
      <c r="Q44" s="239"/>
      <c r="R44" s="239"/>
      <c r="S44" s="239"/>
      <c r="T44" s="239"/>
      <c r="U44" s="239"/>
      <c r="V44" s="239"/>
      <c r="W44" s="240"/>
    </row>
    <row r="45" spans="1:32" ht="29.15" customHeight="1" thickBot="1">
      <c r="A45" s="241" t="s">
        <v>83</v>
      </c>
      <c r="B45" s="242"/>
      <c r="C45" s="242"/>
      <c r="D45" s="243" t="s">
        <v>438</v>
      </c>
      <c r="E45" s="243"/>
      <c r="F45" s="243"/>
      <c r="G45" s="243"/>
      <c r="H45" s="243"/>
      <c r="I45" s="243"/>
      <c r="J45" s="243"/>
      <c r="K45" s="243"/>
      <c r="L45" s="243"/>
      <c r="M45" s="243"/>
      <c r="N45" s="243"/>
      <c r="O45" s="243"/>
      <c r="P45" s="243"/>
      <c r="Q45" s="243"/>
      <c r="R45" s="243"/>
      <c r="S45" s="243"/>
      <c r="T45" s="243"/>
      <c r="U45" s="243"/>
      <c r="V45" s="243"/>
      <c r="W45" s="244"/>
    </row>
    <row r="46" spans="1:32" ht="13.3" thickBot="1">
      <c r="A46" s="2"/>
      <c r="B46" s="2"/>
      <c r="C46" s="2"/>
      <c r="D46" s="2"/>
      <c r="E46" s="2"/>
      <c r="F46" s="2"/>
      <c r="G46" s="2"/>
      <c r="H46" s="2"/>
      <c r="I46" s="2"/>
      <c r="J46" s="2"/>
      <c r="K46" s="2"/>
      <c r="L46" s="2"/>
      <c r="M46" s="2"/>
      <c r="N46" s="2"/>
      <c r="O46" s="2"/>
      <c r="P46" s="2"/>
      <c r="Q46" s="2"/>
      <c r="R46" s="2"/>
      <c r="S46" s="2"/>
      <c r="T46" s="2"/>
      <c r="U46" s="2"/>
      <c r="V46" s="2"/>
      <c r="W46" s="2"/>
    </row>
    <row r="47" spans="1:32" ht="24" customHeight="1">
      <c r="A47" s="223" t="s">
        <v>230</v>
      </c>
      <c r="B47" s="224"/>
      <c r="C47" s="224"/>
      <c r="D47" s="224"/>
      <c r="E47" s="224"/>
      <c r="F47" s="224"/>
      <c r="G47" s="224"/>
      <c r="H47" s="224"/>
      <c r="I47" s="224"/>
      <c r="J47" s="224"/>
      <c r="K47" s="224"/>
      <c r="L47" s="224"/>
      <c r="M47" s="224"/>
      <c r="N47" s="224"/>
      <c r="O47" s="224"/>
      <c r="P47" s="225"/>
      <c r="Q47" s="11">
        <f>Q36+Q31+Q26+Q21+Q16+Q11+Q6+Q41</f>
        <v>0</v>
      </c>
      <c r="R47" s="214"/>
      <c r="S47" s="214"/>
      <c r="T47" s="214"/>
      <c r="U47" s="214"/>
      <c r="V47" s="214"/>
      <c r="W47" s="214"/>
    </row>
    <row r="48" spans="1:32" ht="13.3" thickBot="1">
      <c r="A48" s="226"/>
      <c r="B48" s="227"/>
      <c r="C48" s="227"/>
      <c r="D48" s="227"/>
      <c r="E48" s="227"/>
      <c r="F48" s="227"/>
      <c r="G48" s="227"/>
      <c r="H48" s="227"/>
      <c r="I48" s="227"/>
      <c r="J48" s="227"/>
      <c r="K48" s="227"/>
      <c r="L48" s="227"/>
      <c r="M48" s="227"/>
      <c r="N48" s="227"/>
      <c r="O48" s="227"/>
      <c r="P48" s="228"/>
      <c r="Q48" s="12" t="s">
        <v>231</v>
      </c>
      <c r="R48" s="215"/>
      <c r="S48" s="215"/>
      <c r="T48" s="215"/>
      <c r="U48" s="215"/>
      <c r="V48" s="215"/>
      <c r="W48" s="215"/>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t="s">
        <v>140</v>
      </c>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05"/>
      <c r="B60" s="206"/>
      <c r="C60" s="206"/>
      <c r="D60" s="206"/>
      <c r="E60" s="206"/>
      <c r="F60" s="206"/>
      <c r="G60" s="206"/>
      <c r="H60" s="206"/>
      <c r="I60" s="206"/>
      <c r="J60" s="206"/>
      <c r="K60" s="206"/>
      <c r="L60" s="206"/>
      <c r="M60" s="206"/>
      <c r="N60" s="206"/>
      <c r="O60" s="206"/>
      <c r="P60" s="206"/>
      <c r="Q60" s="206"/>
      <c r="R60" s="206"/>
      <c r="S60" s="206"/>
      <c r="T60" s="206"/>
      <c r="U60" s="206"/>
      <c r="V60" s="206"/>
      <c r="W60" s="207"/>
    </row>
    <row r="61" spans="1:23">
      <c r="A61" s="208"/>
      <c r="B61" s="209"/>
      <c r="C61" s="209"/>
      <c r="D61" s="209"/>
      <c r="E61" s="209"/>
      <c r="F61" s="209"/>
      <c r="G61" s="209"/>
      <c r="H61" s="209"/>
      <c r="I61" s="209"/>
      <c r="J61" s="209"/>
      <c r="K61" s="209"/>
      <c r="L61" s="209"/>
      <c r="M61" s="209"/>
      <c r="N61" s="209"/>
      <c r="O61" s="209"/>
      <c r="P61" s="209"/>
      <c r="Q61" s="209"/>
      <c r="R61" s="209"/>
      <c r="S61" s="209"/>
      <c r="T61" s="209"/>
      <c r="U61" s="209"/>
      <c r="V61" s="209"/>
      <c r="W61" s="210"/>
    </row>
    <row r="62" spans="1:23">
      <c r="A62" s="208"/>
      <c r="B62" s="209"/>
      <c r="C62" s="209"/>
      <c r="D62" s="209"/>
      <c r="E62" s="209"/>
      <c r="F62" s="209"/>
      <c r="G62" s="209"/>
      <c r="H62" s="209"/>
      <c r="I62" s="209"/>
      <c r="J62" s="209"/>
      <c r="K62" s="209"/>
      <c r="L62" s="209"/>
      <c r="M62" s="209"/>
      <c r="N62" s="209"/>
      <c r="O62" s="209"/>
      <c r="P62" s="209"/>
      <c r="Q62" s="209"/>
      <c r="R62" s="209"/>
      <c r="S62" s="209"/>
      <c r="T62" s="209"/>
      <c r="U62" s="209"/>
      <c r="V62" s="209"/>
      <c r="W62" s="210"/>
    </row>
    <row r="63" spans="1:23">
      <c r="A63" s="208"/>
      <c r="B63" s="209"/>
      <c r="C63" s="209"/>
      <c r="D63" s="209"/>
      <c r="E63" s="209"/>
      <c r="F63" s="209"/>
      <c r="G63" s="209"/>
      <c r="H63" s="209"/>
      <c r="I63" s="209"/>
      <c r="J63" s="209"/>
      <c r="K63" s="209"/>
      <c r="L63" s="209"/>
      <c r="M63" s="209"/>
      <c r="N63" s="209"/>
      <c r="O63" s="209"/>
      <c r="P63" s="209"/>
      <c r="Q63" s="209"/>
      <c r="R63" s="209"/>
      <c r="S63" s="209"/>
      <c r="T63" s="209"/>
      <c r="U63" s="209"/>
      <c r="V63" s="209"/>
      <c r="W63" s="210"/>
    </row>
    <row r="64" spans="1:23">
      <c r="A64" s="208"/>
      <c r="B64" s="209"/>
      <c r="C64" s="209"/>
      <c r="D64" s="209"/>
      <c r="E64" s="209"/>
      <c r="F64" s="209"/>
      <c r="G64" s="209"/>
      <c r="H64" s="209"/>
      <c r="I64" s="209"/>
      <c r="J64" s="209"/>
      <c r="K64" s="209"/>
      <c r="L64" s="209"/>
      <c r="M64" s="209"/>
      <c r="N64" s="209"/>
      <c r="O64" s="209"/>
      <c r="P64" s="209"/>
      <c r="Q64" s="209"/>
      <c r="R64" s="209"/>
      <c r="S64" s="209"/>
      <c r="T64" s="209"/>
      <c r="U64" s="209"/>
      <c r="V64" s="209"/>
      <c r="W64" s="210"/>
    </row>
    <row r="65" spans="1:23">
      <c r="A65" s="208"/>
      <c r="B65" s="209"/>
      <c r="C65" s="209"/>
      <c r="D65" s="209"/>
      <c r="E65" s="209"/>
      <c r="F65" s="209"/>
      <c r="G65" s="209"/>
      <c r="H65" s="209"/>
      <c r="I65" s="209"/>
      <c r="J65" s="209"/>
      <c r="K65" s="209"/>
      <c r="L65" s="209"/>
      <c r="M65" s="209"/>
      <c r="N65" s="209"/>
      <c r="O65" s="209"/>
      <c r="P65" s="209"/>
      <c r="Q65" s="209"/>
      <c r="R65" s="209"/>
      <c r="S65" s="209"/>
      <c r="T65" s="209"/>
      <c r="U65" s="209"/>
      <c r="V65" s="209"/>
      <c r="W65" s="210"/>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08"/>
      <c r="B72" s="209"/>
      <c r="C72" s="209"/>
      <c r="D72" s="209"/>
      <c r="E72" s="209"/>
      <c r="F72" s="209"/>
      <c r="G72" s="209"/>
      <c r="H72" s="209"/>
      <c r="I72" s="209"/>
      <c r="J72" s="209"/>
      <c r="K72" s="209"/>
      <c r="L72" s="209"/>
      <c r="M72" s="209"/>
      <c r="N72" s="209"/>
      <c r="O72" s="209"/>
      <c r="P72" s="209"/>
      <c r="Q72" s="209"/>
      <c r="R72" s="209"/>
      <c r="S72" s="209"/>
      <c r="T72" s="209"/>
      <c r="U72" s="209"/>
      <c r="V72" s="209"/>
      <c r="W72" s="210"/>
    </row>
    <row r="73" spans="1:23">
      <c r="A73" s="208"/>
      <c r="B73" s="209"/>
      <c r="C73" s="209"/>
      <c r="D73" s="209"/>
      <c r="E73" s="209"/>
      <c r="F73" s="209"/>
      <c r="G73" s="209"/>
      <c r="H73" s="209"/>
      <c r="I73" s="209"/>
      <c r="J73" s="209"/>
      <c r="K73" s="209"/>
      <c r="L73" s="209"/>
      <c r="M73" s="209"/>
      <c r="N73" s="209"/>
      <c r="O73" s="209"/>
      <c r="P73" s="209"/>
      <c r="Q73" s="209"/>
      <c r="R73" s="209"/>
      <c r="S73" s="209"/>
      <c r="T73" s="209"/>
      <c r="U73" s="209"/>
      <c r="V73" s="209"/>
      <c r="W73" s="210"/>
    </row>
    <row r="74" spans="1:23">
      <c r="A74" s="208"/>
      <c r="B74" s="209"/>
      <c r="C74" s="209"/>
      <c r="D74" s="209"/>
      <c r="E74" s="209"/>
      <c r="F74" s="209"/>
      <c r="G74" s="209"/>
      <c r="H74" s="209"/>
      <c r="I74" s="209"/>
      <c r="J74" s="209"/>
      <c r="K74" s="209"/>
      <c r="L74" s="209"/>
      <c r="M74" s="209"/>
      <c r="N74" s="209"/>
      <c r="O74" s="209"/>
      <c r="P74" s="209"/>
      <c r="Q74" s="209"/>
      <c r="R74" s="209"/>
      <c r="S74" s="209"/>
      <c r="T74" s="209"/>
      <c r="U74" s="209"/>
      <c r="V74" s="209"/>
      <c r="W74" s="210"/>
    </row>
    <row r="75" spans="1:23">
      <c r="A75" s="208"/>
      <c r="B75" s="209"/>
      <c r="C75" s="209"/>
      <c r="D75" s="209"/>
      <c r="E75" s="209"/>
      <c r="F75" s="209"/>
      <c r="G75" s="209"/>
      <c r="H75" s="209"/>
      <c r="I75" s="209"/>
      <c r="J75" s="209"/>
      <c r="K75" s="209"/>
      <c r="L75" s="209"/>
      <c r="M75" s="209"/>
      <c r="N75" s="209"/>
      <c r="O75" s="209"/>
      <c r="P75" s="209"/>
      <c r="Q75" s="209"/>
      <c r="R75" s="209"/>
      <c r="S75" s="209"/>
      <c r="T75" s="209"/>
      <c r="U75" s="209"/>
      <c r="V75" s="209"/>
      <c r="W75" s="210"/>
    </row>
    <row r="76" spans="1:23">
      <c r="A76" s="208"/>
      <c r="B76" s="209"/>
      <c r="C76" s="209"/>
      <c r="D76" s="209"/>
      <c r="E76" s="209"/>
      <c r="F76" s="209"/>
      <c r="G76" s="209"/>
      <c r="H76" s="209"/>
      <c r="I76" s="209"/>
      <c r="J76" s="209"/>
      <c r="K76" s="209"/>
      <c r="L76" s="209"/>
      <c r="M76" s="209"/>
      <c r="N76" s="209"/>
      <c r="O76" s="209"/>
      <c r="P76" s="209"/>
      <c r="Q76" s="209"/>
      <c r="R76" s="209"/>
      <c r="S76" s="209"/>
      <c r="T76" s="209"/>
      <c r="U76" s="209"/>
      <c r="V76" s="209"/>
      <c r="W76" s="210"/>
    </row>
    <row r="77" spans="1:23">
      <c r="A77" s="211"/>
      <c r="B77" s="212"/>
      <c r="C77" s="212"/>
      <c r="D77" s="212"/>
      <c r="E77" s="212"/>
      <c r="F77" s="212"/>
      <c r="G77" s="212"/>
      <c r="H77" s="212"/>
      <c r="I77" s="212"/>
      <c r="J77" s="212"/>
      <c r="K77" s="212"/>
      <c r="L77" s="212"/>
      <c r="M77" s="212"/>
      <c r="N77" s="212"/>
      <c r="O77" s="212"/>
      <c r="P77" s="212"/>
      <c r="Q77" s="212"/>
      <c r="R77" s="212"/>
      <c r="S77" s="212"/>
      <c r="T77" s="212"/>
      <c r="U77" s="212"/>
      <c r="V77" s="212"/>
      <c r="W77" s="213"/>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sheetData>
  <sheetProtection algorithmName="SHA-512" hashValue="g+MFGuLdmEcEJz/JiUU4Ajbz5YBluQHSEta+CboKoako1q63MUeISIj0iDH+omQvFUcA4brm3PpjvI0HrPEaZA==" saltValue="o4xxh4aehbo5iqbvyT3l/w==" spinCount="100000" sheet="1" formatCells="0" formatColumns="0" formatRows="0"/>
  <mergeCells count="174">
    <mergeCell ref="A1:W1"/>
    <mergeCell ref="A4:A5"/>
    <mergeCell ref="B4:H5"/>
    <mergeCell ref="I4:J4"/>
    <mergeCell ref="K4:L4"/>
    <mergeCell ref="M4:N4"/>
    <mergeCell ref="O4:P4"/>
    <mergeCell ref="Q4:Q5"/>
    <mergeCell ref="R4:W5"/>
    <mergeCell ref="I5:J5"/>
    <mergeCell ref="K5:L5"/>
    <mergeCell ref="M5:N5"/>
    <mergeCell ref="O5:P5"/>
    <mergeCell ref="Y5:AB5"/>
    <mergeCell ref="A6:A8"/>
    <mergeCell ref="B6:H8"/>
    <mergeCell ref="I6:J6"/>
    <mergeCell ref="K6:L6"/>
    <mergeCell ref="M6:N6"/>
    <mergeCell ref="O6:P6"/>
    <mergeCell ref="Q6:Q8"/>
    <mergeCell ref="R6:W8"/>
    <mergeCell ref="I7:J7"/>
    <mergeCell ref="K7:L7"/>
    <mergeCell ref="M7:N7"/>
    <mergeCell ref="O7:P7"/>
    <mergeCell ref="I8:J8"/>
    <mergeCell ref="K8:L8"/>
    <mergeCell ref="M8:N8"/>
    <mergeCell ref="O8:P8"/>
    <mergeCell ref="A9:W9"/>
    <mergeCell ref="A10:C10"/>
    <mergeCell ref="D10:W10"/>
    <mergeCell ref="A11:A13"/>
    <mergeCell ref="B11:H13"/>
    <mergeCell ref="I11:J11"/>
    <mergeCell ref="K11:L11"/>
    <mergeCell ref="M11:N11"/>
    <mergeCell ref="O11:P11"/>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A34:W34"/>
    <mergeCell ref="A35:C35"/>
    <mergeCell ref="D35:W35"/>
    <mergeCell ref="A36:A38"/>
    <mergeCell ref="B36:H38"/>
    <mergeCell ref="I36:J36"/>
    <mergeCell ref="K36:L36"/>
    <mergeCell ref="M36:N36"/>
    <mergeCell ref="O36:P36"/>
    <mergeCell ref="Q36:Q38"/>
    <mergeCell ref="R36:W38"/>
    <mergeCell ref="I37:J37"/>
    <mergeCell ref="K37:L37"/>
    <mergeCell ref="M37:N37"/>
    <mergeCell ref="O37:P37"/>
    <mergeCell ref="I38:J38"/>
    <mergeCell ref="K38:L38"/>
    <mergeCell ref="M38:N38"/>
    <mergeCell ref="O38:P38"/>
    <mergeCell ref="A39:W39"/>
    <mergeCell ref="A40:C40"/>
    <mergeCell ref="D40:W40"/>
    <mergeCell ref="A41:A43"/>
    <mergeCell ref="B41:H43"/>
    <mergeCell ref="I41:J41"/>
    <mergeCell ref="K41:L41"/>
    <mergeCell ref="M41:N41"/>
    <mergeCell ref="O41:P41"/>
    <mergeCell ref="Q41:Q43"/>
    <mergeCell ref="R41:W43"/>
    <mergeCell ref="I42:J42"/>
    <mergeCell ref="K42:L42"/>
    <mergeCell ref="M42:N42"/>
    <mergeCell ref="O42:P42"/>
    <mergeCell ref="I43:J43"/>
    <mergeCell ref="K43:L43"/>
    <mergeCell ref="M43:N43"/>
    <mergeCell ref="O43:P43"/>
    <mergeCell ref="A60:W77"/>
    <mergeCell ref="A47:P48"/>
    <mergeCell ref="R47:S47"/>
    <mergeCell ref="T47:U47"/>
    <mergeCell ref="V47:W47"/>
    <mergeCell ref="R48:S48"/>
    <mergeCell ref="T48:U48"/>
    <mergeCell ref="V48:W48"/>
    <mergeCell ref="A44:W44"/>
    <mergeCell ref="A45:C45"/>
    <mergeCell ref="D45:W45"/>
  </mergeCells>
  <printOptions gridLines="1"/>
  <pageMargins left="0.7" right="0.7" top="0.75" bottom="0.75" header="0.3" footer="0.3"/>
  <pageSetup paperSize="9" orientation="landscape" horizontalDpi="0" verticalDpi="0"/>
  <rowBreaks count="4" manualBreakCount="4">
    <brk id="15" max="16383" man="1"/>
    <brk id="30" max="16383" man="1"/>
    <brk id="40" max="16383" man="1"/>
    <brk id="57"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9707-E77B-0743-B943-F15E05AC82BA}">
  <sheetPr codeName="Foglio6"/>
  <dimension ref="A1:AJ793"/>
  <sheetViews>
    <sheetView zoomScale="110" zoomScaleNormal="110"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hidden="1" customWidth="1"/>
    <col min="31" max="31" width="0" style="1" hidden="1" customWidth="1"/>
    <col min="32" max="32" width="10.85546875" style="1"/>
    <col min="33" max="33" width="0" style="1" hidden="1" customWidth="1"/>
    <col min="34" max="16384" width="10.85546875" style="1"/>
  </cols>
  <sheetData>
    <row r="1" spans="1:36" ht="18.899999999999999" thickBot="1">
      <c r="A1" s="100" t="s">
        <v>241</v>
      </c>
      <c r="B1" s="101"/>
      <c r="C1" s="101"/>
      <c r="D1" s="101"/>
      <c r="E1" s="101"/>
      <c r="F1" s="101"/>
      <c r="G1" s="101"/>
      <c r="H1" s="101"/>
      <c r="I1" s="101"/>
      <c r="J1" s="101"/>
      <c r="K1" s="101"/>
      <c r="L1" s="101"/>
      <c r="M1" s="101"/>
      <c r="N1" s="101"/>
      <c r="O1" s="101"/>
      <c r="P1" s="101"/>
      <c r="Q1" s="101"/>
      <c r="R1" s="101"/>
      <c r="S1" s="101"/>
      <c r="T1" s="101"/>
      <c r="U1" s="101"/>
      <c r="V1" s="101"/>
      <c r="W1" s="102"/>
    </row>
    <row r="2" spans="1:36">
      <c r="A2" s="2"/>
      <c r="B2" s="2"/>
      <c r="C2" s="2"/>
      <c r="D2" s="2"/>
      <c r="E2" s="2"/>
      <c r="F2" s="2"/>
      <c r="G2" s="2"/>
      <c r="H2" s="2"/>
      <c r="I2" s="2"/>
      <c r="J2" s="2"/>
      <c r="K2" s="2"/>
      <c r="L2" s="2"/>
      <c r="M2" s="2"/>
      <c r="N2" s="2"/>
      <c r="O2" s="2"/>
      <c r="P2" s="2"/>
      <c r="Q2" s="2"/>
      <c r="R2" s="2"/>
      <c r="S2" s="2"/>
      <c r="T2" s="2"/>
      <c r="U2" s="2"/>
      <c r="V2" s="2"/>
      <c r="W2" s="2"/>
    </row>
    <row r="3" spans="1:36" ht="11.15" customHeight="1">
      <c r="A3" s="2"/>
      <c r="B3" s="2"/>
      <c r="C3" s="2"/>
      <c r="D3" s="2"/>
      <c r="E3" s="2"/>
      <c r="F3" s="2"/>
      <c r="G3" s="2"/>
      <c r="H3" s="2"/>
      <c r="I3" s="2"/>
      <c r="J3" s="2"/>
      <c r="K3" s="2"/>
      <c r="L3" s="2"/>
      <c r="M3" s="2"/>
      <c r="N3" s="2"/>
      <c r="O3" s="2"/>
      <c r="P3" s="2"/>
      <c r="Q3" s="2"/>
      <c r="R3" s="2"/>
      <c r="S3" s="2"/>
      <c r="T3" s="2"/>
      <c r="U3" s="2"/>
      <c r="V3" s="2"/>
      <c r="W3" s="2"/>
    </row>
    <row r="4" spans="1:36"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H4" s="13"/>
      <c r="AI4" s="13"/>
      <c r="AJ4"/>
    </row>
    <row r="5" spans="1:36"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H5" s="13"/>
      <c r="AI5" s="13"/>
      <c r="AJ5"/>
    </row>
    <row r="6" spans="1:36" ht="68.150000000000006" customHeight="1">
      <c r="A6" s="142">
        <v>19</v>
      </c>
      <c r="B6" s="144" t="s">
        <v>193</v>
      </c>
      <c r="C6" s="144"/>
      <c r="D6" s="144"/>
      <c r="E6" s="144"/>
      <c r="F6" s="144"/>
      <c r="G6" s="144"/>
      <c r="H6" s="144"/>
      <c r="I6" s="245" t="s">
        <v>194</v>
      </c>
      <c r="J6" s="245"/>
      <c r="K6" s="246" t="s">
        <v>195</v>
      </c>
      <c r="L6" s="246"/>
      <c r="M6" s="247" t="s">
        <v>196</v>
      </c>
      <c r="N6" s="247"/>
      <c r="O6" s="280" t="s">
        <v>242</v>
      </c>
      <c r="P6" s="281"/>
      <c r="Q6" s="249">
        <f>AC8</f>
        <v>0</v>
      </c>
      <c r="R6" s="229"/>
      <c r="S6" s="229"/>
      <c r="T6" s="229"/>
      <c r="U6" s="229"/>
      <c r="V6" s="229"/>
      <c r="W6" s="230"/>
      <c r="AG6" s="1">
        <f>Q6</f>
        <v>0</v>
      </c>
      <c r="AH6" s="13"/>
      <c r="AI6" s="13"/>
      <c r="AJ6"/>
    </row>
    <row r="7" spans="1:36" ht="15.9">
      <c r="A7" s="143"/>
      <c r="B7" s="145"/>
      <c r="C7" s="145"/>
      <c r="D7" s="145"/>
      <c r="E7" s="145"/>
      <c r="F7" s="145"/>
      <c r="G7" s="145"/>
      <c r="H7" s="145"/>
      <c r="I7" s="233" t="s">
        <v>23</v>
      </c>
      <c r="J7" s="233"/>
      <c r="K7" s="234" t="s">
        <v>27</v>
      </c>
      <c r="L7" s="234"/>
      <c r="M7" s="235" t="s">
        <v>28</v>
      </c>
      <c r="N7" s="235"/>
      <c r="O7" s="236" t="s">
        <v>25</v>
      </c>
      <c r="P7" s="236"/>
      <c r="Q7" s="140"/>
      <c r="R7" s="231"/>
      <c r="S7" s="231"/>
      <c r="T7" s="231"/>
      <c r="U7" s="231"/>
      <c r="V7" s="231"/>
      <c r="W7" s="232"/>
      <c r="AC7" s="9" t="s">
        <v>85</v>
      </c>
      <c r="AH7" s="13"/>
      <c r="AI7" s="13"/>
      <c r="AJ7"/>
    </row>
    <row r="8" spans="1:36"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2, 0)</f>
        <v>0</v>
      </c>
      <c r="AA8" s="6">
        <f>IF(M8="X", 4, 0)</f>
        <v>0</v>
      </c>
      <c r="AB8" s="6">
        <f>IF(O8="X", 6, 0)</f>
        <v>0</v>
      </c>
      <c r="AC8" s="5">
        <f>SUM(Y8:AB8)</f>
        <v>0</v>
      </c>
      <c r="AH8" s="13"/>
      <c r="AI8" s="13"/>
      <c r="AJ8"/>
    </row>
    <row r="9" spans="1:36" ht="21" customHeight="1">
      <c r="A9" s="238" t="s">
        <v>439</v>
      </c>
      <c r="B9" s="239"/>
      <c r="C9" s="239"/>
      <c r="D9" s="239"/>
      <c r="E9" s="239"/>
      <c r="F9" s="239"/>
      <c r="G9" s="239"/>
      <c r="H9" s="239"/>
      <c r="I9" s="239"/>
      <c r="J9" s="239"/>
      <c r="K9" s="239"/>
      <c r="L9" s="239"/>
      <c r="M9" s="239"/>
      <c r="N9" s="239"/>
      <c r="O9" s="239"/>
      <c r="P9" s="239"/>
      <c r="Q9" s="239"/>
      <c r="R9" s="239"/>
      <c r="S9" s="239"/>
      <c r="T9" s="239"/>
      <c r="U9" s="239"/>
      <c r="V9" s="239"/>
      <c r="W9" s="240"/>
      <c r="AH9" s="13"/>
      <c r="AI9" s="13"/>
      <c r="AJ9"/>
    </row>
    <row r="10" spans="1:36" ht="17.149999999999999" customHeight="1" thickBot="1">
      <c r="A10" s="241" t="s">
        <v>83</v>
      </c>
      <c r="B10" s="242"/>
      <c r="C10" s="242"/>
      <c r="D10" s="243" t="s">
        <v>259</v>
      </c>
      <c r="E10" s="243"/>
      <c r="F10" s="243"/>
      <c r="G10" s="243"/>
      <c r="H10" s="243"/>
      <c r="I10" s="243"/>
      <c r="J10" s="243"/>
      <c r="K10" s="243"/>
      <c r="L10" s="243"/>
      <c r="M10" s="243"/>
      <c r="N10" s="243"/>
      <c r="O10" s="243"/>
      <c r="P10" s="243"/>
      <c r="Q10" s="243"/>
      <c r="R10" s="243"/>
      <c r="S10" s="243"/>
      <c r="T10" s="243"/>
      <c r="U10" s="243"/>
      <c r="V10" s="243"/>
      <c r="W10" s="244"/>
      <c r="AH10" s="13"/>
      <c r="AI10" s="13"/>
      <c r="AJ10"/>
    </row>
    <row r="11" spans="1:36" ht="62.15" customHeight="1">
      <c r="A11" s="142">
        <v>20</v>
      </c>
      <c r="B11" s="144" t="s">
        <v>267</v>
      </c>
      <c r="C11" s="144"/>
      <c r="D11" s="144"/>
      <c r="E11" s="144"/>
      <c r="F11" s="144"/>
      <c r="G11" s="144"/>
      <c r="H11" s="144"/>
      <c r="I11" s="245" t="s">
        <v>200</v>
      </c>
      <c r="J11" s="245"/>
      <c r="K11" s="246" t="s">
        <v>243</v>
      </c>
      <c r="L11" s="246"/>
      <c r="M11" s="247" t="s">
        <v>201</v>
      </c>
      <c r="N11" s="247"/>
      <c r="O11" s="248" t="s">
        <v>202</v>
      </c>
      <c r="P11" s="248"/>
      <c r="Q11" s="249">
        <f>AC13</f>
        <v>0</v>
      </c>
      <c r="R11" s="229"/>
      <c r="S11" s="229"/>
      <c r="T11" s="229"/>
      <c r="U11" s="229"/>
      <c r="V11" s="229"/>
      <c r="W11" s="230"/>
      <c r="AG11" s="1">
        <f>Q11</f>
        <v>0</v>
      </c>
      <c r="AH11" s="13"/>
      <c r="AI11" s="13"/>
      <c r="AJ11"/>
    </row>
    <row r="12" spans="1:36" ht="15.9">
      <c r="A12" s="143"/>
      <c r="B12" s="145"/>
      <c r="C12" s="145"/>
      <c r="D12" s="145"/>
      <c r="E12" s="145"/>
      <c r="F12" s="145"/>
      <c r="G12" s="145"/>
      <c r="H12" s="145"/>
      <c r="I12" s="233" t="s">
        <v>23</v>
      </c>
      <c r="J12" s="233"/>
      <c r="K12" s="234" t="s">
        <v>27</v>
      </c>
      <c r="L12" s="234"/>
      <c r="M12" s="235" t="s">
        <v>28</v>
      </c>
      <c r="N12" s="235"/>
      <c r="O12" s="236" t="s">
        <v>25</v>
      </c>
      <c r="P12" s="236"/>
      <c r="Q12" s="140"/>
      <c r="R12" s="231"/>
      <c r="S12" s="231"/>
      <c r="T12" s="231"/>
      <c r="U12" s="231"/>
      <c r="V12" s="231"/>
      <c r="W12" s="232"/>
      <c r="AC12" s="9" t="s">
        <v>85</v>
      </c>
      <c r="AH12" s="13"/>
      <c r="AI12" s="13"/>
      <c r="AJ12"/>
    </row>
    <row r="13" spans="1:36"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2, 0)</f>
        <v>0</v>
      </c>
      <c r="AA13" s="6">
        <f>IF(M13="X", 4, 0)</f>
        <v>0</v>
      </c>
      <c r="AB13" s="6">
        <f>IF(O13="X", 6, 0)</f>
        <v>0</v>
      </c>
      <c r="AC13" s="5">
        <f>SUM(Y13:AB13)</f>
        <v>0</v>
      </c>
      <c r="AH13" s="13"/>
      <c r="AI13" s="13"/>
      <c r="AJ13"/>
    </row>
    <row r="14" spans="1:36" ht="16" customHeight="1">
      <c r="A14" s="238" t="s">
        <v>244</v>
      </c>
      <c r="B14" s="239"/>
      <c r="C14" s="239"/>
      <c r="D14" s="239"/>
      <c r="E14" s="239"/>
      <c r="F14" s="239"/>
      <c r="G14" s="239"/>
      <c r="H14" s="239"/>
      <c r="I14" s="239"/>
      <c r="J14" s="239"/>
      <c r="K14" s="239"/>
      <c r="L14" s="239"/>
      <c r="M14" s="239"/>
      <c r="N14" s="239"/>
      <c r="O14" s="239"/>
      <c r="P14" s="239"/>
      <c r="Q14" s="239"/>
      <c r="R14" s="239"/>
      <c r="S14" s="239"/>
      <c r="T14" s="239"/>
      <c r="U14" s="239"/>
      <c r="V14" s="239"/>
      <c r="W14" s="240"/>
      <c r="AH14" s="13"/>
      <c r="AI14" s="13"/>
      <c r="AJ14"/>
    </row>
    <row r="15" spans="1:36" ht="15" customHeight="1" thickBot="1">
      <c r="A15" s="241" t="s">
        <v>83</v>
      </c>
      <c r="B15" s="242"/>
      <c r="C15" s="242"/>
      <c r="D15" s="243" t="s">
        <v>260</v>
      </c>
      <c r="E15" s="243"/>
      <c r="F15" s="243"/>
      <c r="G15" s="243"/>
      <c r="H15" s="243"/>
      <c r="I15" s="243"/>
      <c r="J15" s="243"/>
      <c r="K15" s="243"/>
      <c r="L15" s="243"/>
      <c r="M15" s="243"/>
      <c r="N15" s="243"/>
      <c r="O15" s="243"/>
      <c r="P15" s="243"/>
      <c r="Q15" s="243"/>
      <c r="R15" s="243"/>
      <c r="S15" s="243"/>
      <c r="T15" s="243"/>
      <c r="U15" s="243"/>
      <c r="V15" s="243"/>
      <c r="W15" s="244"/>
      <c r="AH15" s="13"/>
      <c r="AI15" s="13"/>
      <c r="AJ15"/>
    </row>
    <row r="16" spans="1:36" ht="82" customHeight="1">
      <c r="A16" s="142">
        <v>21</v>
      </c>
      <c r="B16" s="144" t="s">
        <v>204</v>
      </c>
      <c r="C16" s="144"/>
      <c r="D16" s="144"/>
      <c r="E16" s="144"/>
      <c r="F16" s="144"/>
      <c r="G16" s="144"/>
      <c r="H16" s="144"/>
      <c r="I16" s="245" t="s">
        <v>48</v>
      </c>
      <c r="J16" s="245"/>
      <c r="K16" s="246" t="s">
        <v>205</v>
      </c>
      <c r="L16" s="246"/>
      <c r="M16" s="247" t="s">
        <v>235</v>
      </c>
      <c r="N16" s="247"/>
      <c r="O16" s="248" t="s">
        <v>236</v>
      </c>
      <c r="P16" s="248"/>
      <c r="Q16" s="249">
        <f>AC18</f>
        <v>0</v>
      </c>
      <c r="R16" s="229"/>
      <c r="S16" s="229"/>
      <c r="T16" s="229"/>
      <c r="U16" s="229"/>
      <c r="V16" s="229"/>
      <c r="W16" s="230"/>
      <c r="AG16" s="1">
        <f>Q16</f>
        <v>0</v>
      </c>
      <c r="AH16" s="13"/>
      <c r="AI16" s="13"/>
      <c r="AJ16"/>
    </row>
    <row r="17" spans="1:36" ht="15.9">
      <c r="A17" s="143"/>
      <c r="B17" s="145"/>
      <c r="C17" s="145"/>
      <c r="D17" s="145"/>
      <c r="E17" s="145"/>
      <c r="F17" s="145"/>
      <c r="G17" s="145"/>
      <c r="H17" s="145"/>
      <c r="I17" s="233" t="s">
        <v>23</v>
      </c>
      <c r="J17" s="233"/>
      <c r="K17" s="234" t="s">
        <v>82</v>
      </c>
      <c r="L17" s="234"/>
      <c r="M17" s="235" t="s">
        <v>27</v>
      </c>
      <c r="N17" s="235"/>
      <c r="O17" s="236" t="s">
        <v>24</v>
      </c>
      <c r="P17" s="236"/>
      <c r="Q17" s="140"/>
      <c r="R17" s="231"/>
      <c r="S17" s="231"/>
      <c r="T17" s="231"/>
      <c r="U17" s="231"/>
      <c r="V17" s="231"/>
      <c r="W17" s="232"/>
      <c r="AC17" s="9" t="s">
        <v>85</v>
      </c>
      <c r="AH17" s="13"/>
      <c r="AI17" s="13"/>
      <c r="AJ17"/>
    </row>
    <row r="18" spans="1:36"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1, 0)</f>
        <v>0</v>
      </c>
      <c r="AA18" s="6">
        <f>IF(M18="X", 2, 0)</f>
        <v>0</v>
      </c>
      <c r="AB18" s="6">
        <f>IF(O18="X", 3, 0)</f>
        <v>0</v>
      </c>
      <c r="AC18" s="5">
        <f>SUM(Y18:AB18)</f>
        <v>0</v>
      </c>
      <c r="AH18" s="13"/>
      <c r="AI18" s="13"/>
      <c r="AJ18"/>
    </row>
    <row r="19" spans="1:36" ht="20.149999999999999" customHeight="1">
      <c r="A19" s="238" t="s">
        <v>245</v>
      </c>
      <c r="B19" s="239"/>
      <c r="C19" s="239"/>
      <c r="D19" s="239"/>
      <c r="E19" s="239"/>
      <c r="F19" s="239"/>
      <c r="G19" s="239"/>
      <c r="H19" s="239"/>
      <c r="I19" s="239"/>
      <c r="J19" s="239"/>
      <c r="K19" s="239"/>
      <c r="L19" s="239"/>
      <c r="M19" s="239"/>
      <c r="N19" s="239"/>
      <c r="O19" s="239"/>
      <c r="P19" s="239"/>
      <c r="Q19" s="239"/>
      <c r="R19" s="239"/>
      <c r="S19" s="239"/>
      <c r="T19" s="239"/>
      <c r="U19" s="239"/>
      <c r="V19" s="239"/>
      <c r="W19" s="240"/>
      <c r="AH19" s="13"/>
      <c r="AI19" s="13"/>
      <c r="AJ19"/>
    </row>
    <row r="20" spans="1:36" ht="17.149999999999999" customHeight="1" thickBot="1">
      <c r="A20" s="241" t="s">
        <v>83</v>
      </c>
      <c r="B20" s="242"/>
      <c r="C20" s="242"/>
      <c r="D20" s="243" t="s">
        <v>237</v>
      </c>
      <c r="E20" s="243"/>
      <c r="F20" s="243"/>
      <c r="G20" s="243"/>
      <c r="H20" s="243"/>
      <c r="I20" s="243"/>
      <c r="J20" s="243"/>
      <c r="K20" s="243"/>
      <c r="L20" s="243"/>
      <c r="M20" s="243"/>
      <c r="N20" s="243"/>
      <c r="O20" s="243"/>
      <c r="P20" s="243"/>
      <c r="Q20" s="243"/>
      <c r="R20" s="243"/>
      <c r="S20" s="243"/>
      <c r="T20" s="243"/>
      <c r="U20" s="243"/>
      <c r="V20" s="243"/>
      <c r="W20" s="244"/>
      <c r="AH20" s="13"/>
      <c r="AI20" s="13"/>
      <c r="AJ20"/>
    </row>
    <row r="21" spans="1:36" ht="57" customHeight="1">
      <c r="A21" s="142">
        <v>22</v>
      </c>
      <c r="B21" s="144" t="s">
        <v>207</v>
      </c>
      <c r="C21" s="144"/>
      <c r="D21" s="144"/>
      <c r="E21" s="144"/>
      <c r="F21" s="144"/>
      <c r="G21" s="144"/>
      <c r="H21" s="144"/>
      <c r="I21" s="245" t="s">
        <v>208</v>
      </c>
      <c r="J21" s="245"/>
      <c r="K21" s="246" t="s">
        <v>205</v>
      </c>
      <c r="L21" s="246"/>
      <c r="M21" s="247" t="s">
        <v>209</v>
      </c>
      <c r="N21" s="247"/>
      <c r="O21" s="248" t="s">
        <v>210</v>
      </c>
      <c r="P21" s="248"/>
      <c r="Q21" s="249">
        <f>AC23</f>
        <v>0</v>
      </c>
      <c r="R21" s="229"/>
      <c r="S21" s="229"/>
      <c r="T21" s="229"/>
      <c r="U21" s="229"/>
      <c r="V21" s="229"/>
      <c r="W21" s="230"/>
      <c r="AG21" s="1">
        <f>Q21</f>
        <v>0</v>
      </c>
      <c r="AH21" s="13"/>
      <c r="AI21" s="13"/>
      <c r="AJ21"/>
    </row>
    <row r="22" spans="1:36" ht="15.9">
      <c r="A22" s="143"/>
      <c r="B22" s="145"/>
      <c r="C22" s="145"/>
      <c r="D22" s="145"/>
      <c r="E22" s="145"/>
      <c r="F22" s="145"/>
      <c r="G22" s="145"/>
      <c r="H22" s="145"/>
      <c r="I22" s="233" t="s">
        <v>23</v>
      </c>
      <c r="J22" s="233"/>
      <c r="K22" s="234" t="s">
        <v>82</v>
      </c>
      <c r="L22" s="234"/>
      <c r="M22" s="235" t="s">
        <v>27</v>
      </c>
      <c r="N22" s="235"/>
      <c r="O22" s="236" t="s">
        <v>24</v>
      </c>
      <c r="P22" s="236"/>
      <c r="Q22" s="140"/>
      <c r="R22" s="231"/>
      <c r="S22" s="231"/>
      <c r="T22" s="231"/>
      <c r="U22" s="231"/>
      <c r="V22" s="231"/>
      <c r="W22" s="232"/>
      <c r="AC22" s="9" t="s">
        <v>85</v>
      </c>
      <c r="AH22" s="13"/>
      <c r="AI22" s="13"/>
      <c r="AJ22"/>
    </row>
    <row r="23" spans="1:36"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1, 0)</f>
        <v>0</v>
      </c>
      <c r="AA23" s="6">
        <f>IF(M23="X", 2, 0)</f>
        <v>0</v>
      </c>
      <c r="AB23" s="6">
        <f>IF(O23="X", 3, 0)</f>
        <v>0</v>
      </c>
      <c r="AC23" s="5">
        <f>SUM(Y23:AB23)</f>
        <v>0</v>
      </c>
      <c r="AH23" s="13"/>
      <c r="AI23" s="13"/>
      <c r="AJ23"/>
    </row>
    <row r="24" spans="1:36" ht="21" customHeight="1">
      <c r="A24" s="238" t="s">
        <v>211</v>
      </c>
      <c r="B24" s="239"/>
      <c r="C24" s="239"/>
      <c r="D24" s="239"/>
      <c r="E24" s="239"/>
      <c r="F24" s="239"/>
      <c r="G24" s="239"/>
      <c r="H24" s="239"/>
      <c r="I24" s="239"/>
      <c r="J24" s="239"/>
      <c r="K24" s="239"/>
      <c r="L24" s="239"/>
      <c r="M24" s="239"/>
      <c r="N24" s="239"/>
      <c r="O24" s="239"/>
      <c r="P24" s="239"/>
      <c r="Q24" s="239"/>
      <c r="R24" s="239"/>
      <c r="S24" s="239"/>
      <c r="T24" s="239"/>
      <c r="U24" s="239"/>
      <c r="V24" s="239"/>
      <c r="W24" s="240"/>
      <c r="AH24" s="13"/>
      <c r="AI24" s="13"/>
      <c r="AJ24"/>
    </row>
    <row r="25" spans="1:36" ht="19" customHeight="1" thickBot="1">
      <c r="A25" s="241" t="s">
        <v>83</v>
      </c>
      <c r="B25" s="242"/>
      <c r="C25" s="242"/>
      <c r="D25" s="243" t="s">
        <v>238</v>
      </c>
      <c r="E25" s="243"/>
      <c r="F25" s="243"/>
      <c r="G25" s="243"/>
      <c r="H25" s="243"/>
      <c r="I25" s="243"/>
      <c r="J25" s="243"/>
      <c r="K25" s="243"/>
      <c r="L25" s="243"/>
      <c r="M25" s="243"/>
      <c r="N25" s="243"/>
      <c r="O25" s="243"/>
      <c r="P25" s="243"/>
      <c r="Q25" s="243"/>
      <c r="R25" s="243"/>
      <c r="S25" s="243"/>
      <c r="T25" s="243"/>
      <c r="U25" s="243"/>
      <c r="V25" s="243"/>
      <c r="W25" s="244"/>
      <c r="AH25" s="13"/>
      <c r="AI25" s="13"/>
      <c r="AJ25"/>
    </row>
    <row r="26" spans="1:36" ht="59.15" customHeight="1">
      <c r="A26" s="142">
        <v>23</v>
      </c>
      <c r="B26" s="144" t="s">
        <v>215</v>
      </c>
      <c r="C26" s="144"/>
      <c r="D26" s="144"/>
      <c r="E26" s="144"/>
      <c r="F26" s="144"/>
      <c r="G26" s="144"/>
      <c r="H26" s="144"/>
      <c r="I26" s="245" t="s">
        <v>48</v>
      </c>
      <c r="J26" s="245"/>
      <c r="K26" s="246" t="s">
        <v>205</v>
      </c>
      <c r="L26" s="246"/>
      <c r="M26" s="247" t="s">
        <v>216</v>
      </c>
      <c r="N26" s="247"/>
      <c r="O26" s="248" t="s">
        <v>217</v>
      </c>
      <c r="P26" s="248"/>
      <c r="Q26" s="249">
        <f>AC28</f>
        <v>0</v>
      </c>
      <c r="R26" s="229"/>
      <c r="S26" s="229"/>
      <c r="T26" s="229"/>
      <c r="U26" s="229"/>
      <c r="V26" s="229"/>
      <c r="W26" s="230"/>
      <c r="AG26" s="1">
        <f>Q26</f>
        <v>0</v>
      </c>
      <c r="AH26" s="13"/>
      <c r="AI26" s="13"/>
      <c r="AJ26"/>
    </row>
    <row r="27" spans="1:36">
      <c r="A27" s="143"/>
      <c r="B27" s="145"/>
      <c r="C27" s="145"/>
      <c r="D27" s="145"/>
      <c r="E27" s="145"/>
      <c r="F27" s="145"/>
      <c r="G27" s="145"/>
      <c r="H27" s="145"/>
      <c r="I27" s="233" t="s">
        <v>23</v>
      </c>
      <c r="J27" s="233"/>
      <c r="K27" s="234" t="s">
        <v>27</v>
      </c>
      <c r="L27" s="234"/>
      <c r="M27" s="235" t="s">
        <v>28</v>
      </c>
      <c r="N27" s="235"/>
      <c r="O27" s="236" t="s">
        <v>25</v>
      </c>
      <c r="P27" s="236"/>
      <c r="Q27" s="140"/>
      <c r="R27" s="231"/>
      <c r="S27" s="231"/>
      <c r="T27" s="231"/>
      <c r="U27" s="231"/>
      <c r="V27" s="231"/>
      <c r="W27" s="232"/>
      <c r="AC27" s="9" t="s">
        <v>85</v>
      </c>
    </row>
    <row r="28" spans="1:36"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2, 0)</f>
        <v>0</v>
      </c>
      <c r="AA28" s="6">
        <f>IF(M28="X", 4, 0)</f>
        <v>0</v>
      </c>
      <c r="AB28" s="6">
        <f>IF(O28="X", 6, 0)</f>
        <v>0</v>
      </c>
      <c r="AC28" s="5">
        <f>SUM(Y28:AB28)</f>
        <v>0</v>
      </c>
    </row>
    <row r="29" spans="1:36" ht="17.149999999999999" customHeight="1">
      <c r="A29" s="238" t="s">
        <v>246</v>
      </c>
      <c r="B29" s="239"/>
      <c r="C29" s="239"/>
      <c r="D29" s="239"/>
      <c r="E29" s="239"/>
      <c r="F29" s="239"/>
      <c r="G29" s="239"/>
      <c r="H29" s="239"/>
      <c r="I29" s="239"/>
      <c r="J29" s="239"/>
      <c r="K29" s="239"/>
      <c r="L29" s="239"/>
      <c r="M29" s="239"/>
      <c r="N29" s="239"/>
      <c r="O29" s="239"/>
      <c r="P29" s="239"/>
      <c r="Q29" s="239"/>
      <c r="R29" s="239"/>
      <c r="S29" s="239"/>
      <c r="T29" s="239"/>
      <c r="U29" s="239"/>
      <c r="V29" s="239"/>
      <c r="W29" s="240"/>
    </row>
    <row r="30" spans="1:36" ht="29.15" customHeight="1" thickBot="1">
      <c r="A30" s="241" t="s">
        <v>83</v>
      </c>
      <c r="B30" s="242"/>
      <c r="C30" s="242"/>
      <c r="D30" s="243" t="s">
        <v>261</v>
      </c>
      <c r="E30" s="243"/>
      <c r="F30" s="243"/>
      <c r="G30" s="243"/>
      <c r="H30" s="243"/>
      <c r="I30" s="243"/>
      <c r="J30" s="243"/>
      <c r="K30" s="243"/>
      <c r="L30" s="243"/>
      <c r="M30" s="243"/>
      <c r="N30" s="243"/>
      <c r="O30" s="243"/>
      <c r="P30" s="243"/>
      <c r="Q30" s="243"/>
      <c r="R30" s="243"/>
      <c r="S30" s="243"/>
      <c r="T30" s="243"/>
      <c r="U30" s="243"/>
      <c r="V30" s="243"/>
      <c r="W30" s="244"/>
    </row>
    <row r="31" spans="1:36" ht="61" customHeight="1">
      <c r="A31" s="142">
        <v>24</v>
      </c>
      <c r="B31" s="144" t="s">
        <v>247</v>
      </c>
      <c r="C31" s="144"/>
      <c r="D31" s="144"/>
      <c r="E31" s="144"/>
      <c r="F31" s="144"/>
      <c r="G31" s="144"/>
      <c r="H31" s="144"/>
      <c r="I31" s="245" t="s">
        <v>248</v>
      </c>
      <c r="J31" s="245"/>
      <c r="K31" s="246" t="s">
        <v>249</v>
      </c>
      <c r="L31" s="246"/>
      <c r="M31" s="247" t="s">
        <v>250</v>
      </c>
      <c r="N31" s="247"/>
      <c r="O31" s="248" t="s">
        <v>251</v>
      </c>
      <c r="P31" s="248"/>
      <c r="Q31" s="249">
        <f>AC33</f>
        <v>0</v>
      </c>
      <c r="R31" s="229"/>
      <c r="S31" s="229"/>
      <c r="T31" s="229"/>
      <c r="U31" s="229"/>
      <c r="V31" s="229"/>
      <c r="W31" s="230"/>
      <c r="AG31" s="1">
        <f>Q31</f>
        <v>0</v>
      </c>
    </row>
    <row r="32" spans="1:36">
      <c r="A32" s="143"/>
      <c r="B32" s="145"/>
      <c r="C32" s="145"/>
      <c r="D32" s="145"/>
      <c r="E32" s="145"/>
      <c r="F32" s="145"/>
      <c r="G32" s="145"/>
      <c r="H32" s="145"/>
      <c r="I32" s="272" t="s">
        <v>23</v>
      </c>
      <c r="J32" s="273"/>
      <c r="K32" s="274" t="s">
        <v>82</v>
      </c>
      <c r="L32" s="275"/>
      <c r="M32" s="276" t="s">
        <v>27</v>
      </c>
      <c r="N32" s="277"/>
      <c r="O32" s="278" t="s">
        <v>24</v>
      </c>
      <c r="P32" s="279"/>
      <c r="Q32" s="140"/>
      <c r="R32" s="231"/>
      <c r="S32" s="231"/>
      <c r="T32" s="231"/>
      <c r="U32" s="231"/>
      <c r="V32" s="231"/>
      <c r="W32" s="232"/>
      <c r="AC32" s="9" t="s">
        <v>85</v>
      </c>
    </row>
    <row r="33" spans="1:33"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1, 0)</f>
        <v>0</v>
      </c>
      <c r="AA33" s="6">
        <f>IF(M33="X", 2, 0)</f>
        <v>0</v>
      </c>
      <c r="AB33" s="6">
        <f>IF(O33="X", 3, 0)</f>
        <v>0</v>
      </c>
      <c r="AC33" s="5">
        <f>SUM(Y33:AB33)</f>
        <v>0</v>
      </c>
    </row>
    <row r="34" spans="1:33" ht="24" customHeight="1">
      <c r="A34" s="238" t="s">
        <v>252</v>
      </c>
      <c r="B34" s="239"/>
      <c r="C34" s="239"/>
      <c r="D34" s="239"/>
      <c r="E34" s="239"/>
      <c r="F34" s="239"/>
      <c r="G34" s="239"/>
      <c r="H34" s="239"/>
      <c r="I34" s="239"/>
      <c r="J34" s="239"/>
      <c r="K34" s="239"/>
      <c r="L34" s="239"/>
      <c r="M34" s="239"/>
      <c r="N34" s="239"/>
      <c r="O34" s="239"/>
      <c r="P34" s="239"/>
      <c r="Q34" s="239"/>
      <c r="R34" s="239"/>
      <c r="S34" s="239"/>
      <c r="T34" s="239"/>
      <c r="U34" s="239"/>
      <c r="V34" s="239"/>
      <c r="W34" s="240"/>
    </row>
    <row r="35" spans="1:33" ht="23.15" customHeight="1" thickBot="1">
      <c r="A35" s="241" t="s">
        <v>83</v>
      </c>
      <c r="B35" s="242"/>
      <c r="C35" s="242"/>
      <c r="D35" s="243" t="s">
        <v>262</v>
      </c>
      <c r="E35" s="243"/>
      <c r="F35" s="243"/>
      <c r="G35" s="243"/>
      <c r="H35" s="243"/>
      <c r="I35" s="243"/>
      <c r="J35" s="243"/>
      <c r="K35" s="243"/>
      <c r="L35" s="243"/>
      <c r="M35" s="243"/>
      <c r="N35" s="243"/>
      <c r="O35" s="243"/>
      <c r="P35" s="243"/>
      <c r="Q35" s="243"/>
      <c r="R35" s="243"/>
      <c r="S35" s="243"/>
      <c r="T35" s="243"/>
      <c r="U35" s="243"/>
      <c r="V35" s="243"/>
      <c r="W35" s="244"/>
    </row>
    <row r="36" spans="1:33" ht="77.150000000000006" customHeight="1">
      <c r="A36" s="142">
        <v>25</v>
      </c>
      <c r="B36" s="144" t="s">
        <v>253</v>
      </c>
      <c r="C36" s="144"/>
      <c r="D36" s="144"/>
      <c r="E36" s="144"/>
      <c r="F36" s="144"/>
      <c r="G36" s="144"/>
      <c r="H36" s="144"/>
      <c r="I36" s="245" t="s">
        <v>254</v>
      </c>
      <c r="J36" s="245"/>
      <c r="K36" s="246" t="s">
        <v>205</v>
      </c>
      <c r="L36" s="246"/>
      <c r="M36" s="247" t="s">
        <v>255</v>
      </c>
      <c r="N36" s="247"/>
      <c r="O36" s="248" t="s">
        <v>256</v>
      </c>
      <c r="P36" s="248"/>
      <c r="Q36" s="249">
        <f>AC38</f>
        <v>0</v>
      </c>
      <c r="R36" s="229"/>
      <c r="S36" s="229"/>
      <c r="T36" s="229"/>
      <c r="U36" s="229"/>
      <c r="V36" s="229"/>
      <c r="W36" s="230"/>
      <c r="AG36" s="1">
        <f>Q36</f>
        <v>0</v>
      </c>
    </row>
    <row r="37" spans="1:33">
      <c r="A37" s="143"/>
      <c r="B37" s="145"/>
      <c r="C37" s="145"/>
      <c r="D37" s="145"/>
      <c r="E37" s="145"/>
      <c r="F37" s="145"/>
      <c r="G37" s="145"/>
      <c r="H37" s="145"/>
      <c r="I37" s="233" t="s">
        <v>23</v>
      </c>
      <c r="J37" s="233"/>
      <c r="K37" s="234" t="s">
        <v>27</v>
      </c>
      <c r="L37" s="234"/>
      <c r="M37" s="235" t="s">
        <v>28</v>
      </c>
      <c r="N37" s="235"/>
      <c r="O37" s="236" t="s">
        <v>25</v>
      </c>
      <c r="P37" s="236"/>
      <c r="Q37" s="140"/>
      <c r="R37" s="231"/>
      <c r="S37" s="231"/>
      <c r="T37" s="231"/>
      <c r="U37" s="231"/>
      <c r="V37" s="231"/>
      <c r="W37" s="232"/>
      <c r="AC37" s="9" t="s">
        <v>85</v>
      </c>
    </row>
    <row r="38" spans="1:33"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2, 0)</f>
        <v>0</v>
      </c>
      <c r="AA38" s="6">
        <f>IF(M38="X", 4, 0)</f>
        <v>0</v>
      </c>
      <c r="AB38" s="6">
        <f>IF(O38="X", 6, 0)</f>
        <v>0</v>
      </c>
      <c r="AC38" s="5">
        <f>SUM(Y38:AB38)</f>
        <v>0</v>
      </c>
    </row>
    <row r="39" spans="1:33" ht="36" customHeight="1">
      <c r="A39" s="238" t="s">
        <v>257</v>
      </c>
      <c r="B39" s="239"/>
      <c r="C39" s="239"/>
      <c r="D39" s="239"/>
      <c r="E39" s="239"/>
      <c r="F39" s="239"/>
      <c r="G39" s="239"/>
      <c r="H39" s="239"/>
      <c r="I39" s="239"/>
      <c r="J39" s="239"/>
      <c r="K39" s="239"/>
      <c r="L39" s="239"/>
      <c r="M39" s="239"/>
      <c r="N39" s="239"/>
      <c r="O39" s="239"/>
      <c r="P39" s="239"/>
      <c r="Q39" s="239"/>
      <c r="R39" s="239"/>
      <c r="S39" s="239"/>
      <c r="T39" s="239"/>
      <c r="U39" s="239"/>
      <c r="V39" s="239"/>
      <c r="W39" s="240"/>
    </row>
    <row r="40" spans="1:33" ht="15" customHeight="1" thickBot="1">
      <c r="A40" s="241" t="s">
        <v>83</v>
      </c>
      <c r="B40" s="242"/>
      <c r="C40" s="242"/>
      <c r="D40" s="243" t="s">
        <v>263</v>
      </c>
      <c r="E40" s="243"/>
      <c r="F40" s="243"/>
      <c r="G40" s="243"/>
      <c r="H40" s="243"/>
      <c r="I40" s="243"/>
      <c r="J40" s="243"/>
      <c r="K40" s="243"/>
      <c r="L40" s="243"/>
      <c r="M40" s="243"/>
      <c r="N40" s="243"/>
      <c r="O40" s="243"/>
      <c r="P40" s="243"/>
      <c r="Q40" s="243"/>
      <c r="R40" s="243"/>
      <c r="S40" s="243"/>
      <c r="T40" s="243"/>
      <c r="U40" s="243"/>
      <c r="V40" s="243"/>
      <c r="W40" s="244"/>
    </row>
    <row r="41" spans="1:33" ht="13.3" thickBot="1">
      <c r="A41" s="2"/>
      <c r="B41" s="2"/>
      <c r="C41" s="2"/>
      <c r="D41" s="2"/>
      <c r="E41" s="2"/>
      <c r="F41" s="2"/>
      <c r="G41" s="2"/>
      <c r="H41" s="2"/>
      <c r="I41" s="2"/>
      <c r="J41" s="2"/>
      <c r="K41" s="2"/>
      <c r="L41" s="2"/>
      <c r="M41" s="2"/>
      <c r="N41" s="2"/>
      <c r="O41" s="2"/>
      <c r="P41" s="2"/>
      <c r="Q41" s="2"/>
      <c r="R41" s="2"/>
      <c r="S41" s="2"/>
      <c r="T41" s="2"/>
      <c r="U41" s="2"/>
      <c r="V41" s="2"/>
      <c r="W41" s="2"/>
    </row>
    <row r="42" spans="1:33" ht="24" customHeight="1">
      <c r="A42" s="223" t="s">
        <v>258</v>
      </c>
      <c r="B42" s="224"/>
      <c r="C42" s="224"/>
      <c r="D42" s="224"/>
      <c r="E42" s="224"/>
      <c r="F42" s="224"/>
      <c r="G42" s="224"/>
      <c r="H42" s="224"/>
      <c r="I42" s="224"/>
      <c r="J42" s="224"/>
      <c r="K42" s="224"/>
      <c r="L42" s="224"/>
      <c r="M42" s="224"/>
      <c r="N42" s="224"/>
      <c r="O42" s="224"/>
      <c r="P42" s="225"/>
      <c r="Q42" s="11">
        <f>Q36+Q31+Q26+Q21+Q16+Q11+Q6</f>
        <v>0</v>
      </c>
      <c r="R42" s="214"/>
      <c r="S42" s="214"/>
      <c r="T42" s="214"/>
      <c r="U42" s="214"/>
      <c r="V42" s="214"/>
      <c r="W42" s="214"/>
    </row>
    <row r="43" spans="1:33" ht="13.3" thickBot="1">
      <c r="A43" s="226"/>
      <c r="B43" s="227"/>
      <c r="C43" s="227"/>
      <c r="D43" s="227"/>
      <c r="E43" s="227"/>
      <c r="F43" s="227"/>
      <c r="G43" s="227"/>
      <c r="H43" s="227"/>
      <c r="I43" s="227"/>
      <c r="J43" s="227"/>
      <c r="K43" s="227"/>
      <c r="L43" s="227"/>
      <c r="M43" s="227"/>
      <c r="N43" s="227"/>
      <c r="O43" s="227"/>
      <c r="P43" s="228"/>
      <c r="Q43" s="12" t="s">
        <v>133</v>
      </c>
      <c r="R43" s="215"/>
      <c r="S43" s="215"/>
      <c r="T43" s="215"/>
      <c r="U43" s="215"/>
      <c r="V43" s="215"/>
      <c r="W43" s="215"/>
    </row>
    <row r="44" spans="1:33">
      <c r="A44" s="2"/>
      <c r="B44" s="2"/>
      <c r="C44" s="2"/>
      <c r="D44" s="2"/>
      <c r="E44" s="2"/>
      <c r="F44" s="2"/>
      <c r="G44" s="2"/>
      <c r="H44" s="2"/>
      <c r="I44" s="2"/>
      <c r="J44" s="2"/>
      <c r="K44" s="2"/>
      <c r="L44" s="2"/>
      <c r="M44" s="2"/>
      <c r="N44" s="2"/>
      <c r="O44" s="2"/>
      <c r="P44" s="2"/>
      <c r="Q44" s="2"/>
      <c r="R44" s="2"/>
      <c r="S44" s="2"/>
      <c r="T44" s="2"/>
      <c r="U44" s="2"/>
      <c r="V44" s="2"/>
      <c r="W44" s="2"/>
    </row>
    <row r="45" spans="1:33">
      <c r="A45" s="2"/>
      <c r="B45" s="2"/>
      <c r="C45" s="2"/>
      <c r="D45" s="2"/>
      <c r="E45" s="2"/>
      <c r="F45" s="2"/>
      <c r="G45" s="2"/>
      <c r="H45" s="2"/>
      <c r="I45" s="2"/>
      <c r="J45" s="2"/>
      <c r="K45" s="2"/>
      <c r="L45" s="2"/>
      <c r="M45" s="2"/>
      <c r="N45" s="2"/>
      <c r="O45" s="2"/>
      <c r="P45" s="2"/>
      <c r="Q45" s="2"/>
      <c r="R45" s="2"/>
      <c r="S45" s="2"/>
      <c r="T45" s="2"/>
      <c r="U45" s="2"/>
      <c r="V45" s="2"/>
      <c r="W45" s="2"/>
    </row>
    <row r="46" spans="1:33">
      <c r="A46" s="2"/>
      <c r="B46" s="2"/>
      <c r="C46" s="2"/>
      <c r="D46" s="2"/>
      <c r="E46" s="2"/>
      <c r="F46" s="2"/>
      <c r="G46" s="2"/>
      <c r="H46" s="2"/>
      <c r="I46" s="2"/>
      <c r="J46" s="2"/>
      <c r="K46" s="2"/>
      <c r="L46" s="2"/>
      <c r="M46" s="2"/>
      <c r="N46" s="2"/>
      <c r="O46" s="2"/>
      <c r="P46" s="2"/>
      <c r="Q46" s="2"/>
      <c r="R46" s="2"/>
      <c r="S46" s="2"/>
      <c r="T46" s="2"/>
      <c r="U46" s="2"/>
      <c r="V46" s="2"/>
      <c r="W46" s="2"/>
    </row>
    <row r="47" spans="1:33">
      <c r="A47" s="2"/>
      <c r="B47" s="2"/>
      <c r="C47" s="2"/>
      <c r="D47" s="2"/>
      <c r="E47" s="2"/>
      <c r="F47" s="2"/>
      <c r="G47" s="2"/>
      <c r="H47" s="2"/>
      <c r="I47" s="2"/>
      <c r="J47" s="2"/>
      <c r="K47" s="2"/>
      <c r="L47" s="2"/>
      <c r="M47" s="2"/>
      <c r="N47" s="2"/>
      <c r="O47" s="2"/>
      <c r="P47" s="2"/>
      <c r="Q47" s="2"/>
      <c r="R47" s="2"/>
      <c r="S47" s="2"/>
      <c r="T47" s="2"/>
      <c r="U47" s="2"/>
      <c r="V47" s="2"/>
      <c r="W47" s="2"/>
    </row>
    <row r="48" spans="1:3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t="s">
        <v>140</v>
      </c>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05"/>
      <c r="B55" s="206"/>
      <c r="C55" s="206"/>
      <c r="D55" s="206"/>
      <c r="E55" s="206"/>
      <c r="F55" s="206"/>
      <c r="G55" s="206"/>
      <c r="H55" s="206"/>
      <c r="I55" s="206"/>
      <c r="J55" s="206"/>
      <c r="K55" s="206"/>
      <c r="L55" s="206"/>
      <c r="M55" s="206"/>
      <c r="N55" s="206"/>
      <c r="O55" s="206"/>
      <c r="P55" s="206"/>
      <c r="Q55" s="206"/>
      <c r="R55" s="206"/>
      <c r="S55" s="206"/>
      <c r="T55" s="206"/>
      <c r="U55" s="206"/>
      <c r="V55" s="206"/>
      <c r="W55" s="207"/>
    </row>
    <row r="56" spans="1:23">
      <c r="A56" s="208"/>
      <c r="B56" s="209"/>
      <c r="C56" s="209"/>
      <c r="D56" s="209"/>
      <c r="E56" s="209"/>
      <c r="F56" s="209"/>
      <c r="G56" s="209"/>
      <c r="H56" s="209"/>
      <c r="I56" s="209"/>
      <c r="J56" s="209"/>
      <c r="K56" s="209"/>
      <c r="L56" s="209"/>
      <c r="M56" s="209"/>
      <c r="N56" s="209"/>
      <c r="O56" s="209"/>
      <c r="P56" s="209"/>
      <c r="Q56" s="209"/>
      <c r="R56" s="209"/>
      <c r="S56" s="209"/>
      <c r="T56" s="209"/>
      <c r="U56" s="209"/>
      <c r="V56" s="209"/>
      <c r="W56" s="210"/>
    </row>
    <row r="57" spans="1:23">
      <c r="A57" s="208"/>
      <c r="B57" s="209"/>
      <c r="C57" s="209"/>
      <c r="D57" s="209"/>
      <c r="E57" s="209"/>
      <c r="F57" s="209"/>
      <c r="G57" s="209"/>
      <c r="H57" s="209"/>
      <c r="I57" s="209"/>
      <c r="J57" s="209"/>
      <c r="K57" s="209"/>
      <c r="L57" s="209"/>
      <c r="M57" s="209"/>
      <c r="N57" s="209"/>
      <c r="O57" s="209"/>
      <c r="P57" s="209"/>
      <c r="Q57" s="209"/>
      <c r="R57" s="209"/>
      <c r="S57" s="209"/>
      <c r="T57" s="209"/>
      <c r="U57" s="209"/>
      <c r="V57" s="209"/>
      <c r="W57" s="210"/>
    </row>
    <row r="58" spans="1:23">
      <c r="A58" s="208"/>
      <c r="B58" s="209"/>
      <c r="C58" s="209"/>
      <c r="D58" s="209"/>
      <c r="E58" s="209"/>
      <c r="F58" s="209"/>
      <c r="G58" s="209"/>
      <c r="H58" s="209"/>
      <c r="I58" s="209"/>
      <c r="J58" s="209"/>
      <c r="K58" s="209"/>
      <c r="L58" s="209"/>
      <c r="M58" s="209"/>
      <c r="N58" s="209"/>
      <c r="O58" s="209"/>
      <c r="P58" s="209"/>
      <c r="Q58" s="209"/>
      <c r="R58" s="209"/>
      <c r="S58" s="209"/>
      <c r="T58" s="209"/>
      <c r="U58" s="209"/>
      <c r="V58" s="209"/>
      <c r="W58" s="210"/>
    </row>
    <row r="59" spans="1:23">
      <c r="A59" s="208"/>
      <c r="B59" s="209"/>
      <c r="C59" s="209"/>
      <c r="D59" s="209"/>
      <c r="E59" s="209"/>
      <c r="F59" s="209"/>
      <c r="G59" s="209"/>
      <c r="H59" s="209"/>
      <c r="I59" s="209"/>
      <c r="J59" s="209"/>
      <c r="K59" s="209"/>
      <c r="L59" s="209"/>
      <c r="M59" s="209"/>
      <c r="N59" s="209"/>
      <c r="O59" s="209"/>
      <c r="P59" s="209"/>
      <c r="Q59" s="209"/>
      <c r="R59" s="209"/>
      <c r="S59" s="209"/>
      <c r="T59" s="209"/>
      <c r="U59" s="209"/>
      <c r="V59" s="209"/>
      <c r="W59" s="210"/>
    </row>
    <row r="60" spans="1:23">
      <c r="A60" s="208"/>
      <c r="B60" s="209"/>
      <c r="C60" s="209"/>
      <c r="D60" s="209"/>
      <c r="E60" s="209"/>
      <c r="F60" s="209"/>
      <c r="G60" s="209"/>
      <c r="H60" s="209"/>
      <c r="I60" s="209"/>
      <c r="J60" s="209"/>
      <c r="K60" s="209"/>
      <c r="L60" s="209"/>
      <c r="M60" s="209"/>
      <c r="N60" s="209"/>
      <c r="O60" s="209"/>
      <c r="P60" s="209"/>
      <c r="Q60" s="209"/>
      <c r="R60" s="209"/>
      <c r="S60" s="209"/>
      <c r="T60" s="209"/>
      <c r="U60" s="209"/>
      <c r="V60" s="209"/>
      <c r="W60" s="210"/>
    </row>
    <row r="61" spans="1:23">
      <c r="A61" s="208"/>
      <c r="B61" s="209"/>
      <c r="C61" s="209"/>
      <c r="D61" s="209"/>
      <c r="E61" s="209"/>
      <c r="F61" s="209"/>
      <c r="G61" s="209"/>
      <c r="H61" s="209"/>
      <c r="I61" s="209"/>
      <c r="J61" s="209"/>
      <c r="K61" s="209"/>
      <c r="L61" s="209"/>
      <c r="M61" s="209"/>
      <c r="N61" s="209"/>
      <c r="O61" s="209"/>
      <c r="P61" s="209"/>
      <c r="Q61" s="209"/>
      <c r="R61" s="209"/>
      <c r="S61" s="209"/>
      <c r="T61" s="209"/>
      <c r="U61" s="209"/>
      <c r="V61" s="209"/>
      <c r="W61" s="210"/>
    </row>
    <row r="62" spans="1:23">
      <c r="A62" s="208"/>
      <c r="B62" s="209"/>
      <c r="C62" s="209"/>
      <c r="D62" s="209"/>
      <c r="E62" s="209"/>
      <c r="F62" s="209"/>
      <c r="G62" s="209"/>
      <c r="H62" s="209"/>
      <c r="I62" s="209"/>
      <c r="J62" s="209"/>
      <c r="K62" s="209"/>
      <c r="L62" s="209"/>
      <c r="M62" s="209"/>
      <c r="N62" s="209"/>
      <c r="O62" s="209"/>
      <c r="P62" s="209"/>
      <c r="Q62" s="209"/>
      <c r="R62" s="209"/>
      <c r="S62" s="209"/>
      <c r="T62" s="209"/>
      <c r="U62" s="209"/>
      <c r="V62" s="209"/>
      <c r="W62" s="210"/>
    </row>
    <row r="63" spans="1:23">
      <c r="A63" s="208"/>
      <c r="B63" s="209"/>
      <c r="C63" s="209"/>
      <c r="D63" s="209"/>
      <c r="E63" s="209"/>
      <c r="F63" s="209"/>
      <c r="G63" s="209"/>
      <c r="H63" s="209"/>
      <c r="I63" s="209"/>
      <c r="J63" s="209"/>
      <c r="K63" s="209"/>
      <c r="L63" s="209"/>
      <c r="M63" s="209"/>
      <c r="N63" s="209"/>
      <c r="O63" s="209"/>
      <c r="P63" s="209"/>
      <c r="Q63" s="209"/>
      <c r="R63" s="209"/>
      <c r="S63" s="209"/>
      <c r="T63" s="209"/>
      <c r="U63" s="209"/>
      <c r="V63" s="209"/>
      <c r="W63" s="210"/>
    </row>
    <row r="64" spans="1:23">
      <c r="A64" s="208"/>
      <c r="B64" s="209"/>
      <c r="C64" s="209"/>
      <c r="D64" s="209"/>
      <c r="E64" s="209"/>
      <c r="F64" s="209"/>
      <c r="G64" s="209"/>
      <c r="H64" s="209"/>
      <c r="I64" s="209"/>
      <c r="J64" s="209"/>
      <c r="K64" s="209"/>
      <c r="L64" s="209"/>
      <c r="M64" s="209"/>
      <c r="N64" s="209"/>
      <c r="O64" s="209"/>
      <c r="P64" s="209"/>
      <c r="Q64" s="209"/>
      <c r="R64" s="209"/>
      <c r="S64" s="209"/>
      <c r="T64" s="209"/>
      <c r="U64" s="209"/>
      <c r="V64" s="209"/>
      <c r="W64" s="210"/>
    </row>
    <row r="65" spans="1:23">
      <c r="A65" s="208"/>
      <c r="B65" s="209"/>
      <c r="C65" s="209"/>
      <c r="D65" s="209"/>
      <c r="E65" s="209"/>
      <c r="F65" s="209"/>
      <c r="G65" s="209"/>
      <c r="H65" s="209"/>
      <c r="I65" s="209"/>
      <c r="J65" s="209"/>
      <c r="K65" s="209"/>
      <c r="L65" s="209"/>
      <c r="M65" s="209"/>
      <c r="N65" s="209"/>
      <c r="O65" s="209"/>
      <c r="P65" s="209"/>
      <c r="Q65" s="209"/>
      <c r="R65" s="209"/>
      <c r="S65" s="209"/>
      <c r="T65" s="209"/>
      <c r="U65" s="209"/>
      <c r="V65" s="209"/>
      <c r="W65" s="210"/>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11"/>
      <c r="B72" s="212"/>
      <c r="C72" s="212"/>
      <c r="D72" s="212"/>
      <c r="E72" s="212"/>
      <c r="F72" s="212"/>
      <c r="G72" s="212"/>
      <c r="H72" s="212"/>
      <c r="I72" s="212"/>
      <c r="J72" s="212"/>
      <c r="K72" s="212"/>
      <c r="L72" s="212"/>
      <c r="M72" s="212"/>
      <c r="N72" s="212"/>
      <c r="O72" s="212"/>
      <c r="P72" s="212"/>
      <c r="Q72" s="212"/>
      <c r="R72" s="212"/>
      <c r="S72" s="212"/>
      <c r="T72" s="212"/>
      <c r="U72" s="212"/>
      <c r="V72" s="212"/>
      <c r="W72" s="213"/>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sheetData>
  <sheetProtection algorithmName="SHA-512" hashValue="vq6f8hj+duxV+tfff55273A1wQd6hZNqwqElL6jALB6L9rHTIE5TaTnQTPFe5BWsdQi/jTznQacyTXgHUGnpDA==" saltValue="csqR79nQ2ORxHe4i/v+APw==" spinCount="100000" sheet="1" objects="1" scenarios="1" formatCells="0" formatColumns="0" formatRows="0"/>
  <mergeCells count="155">
    <mergeCell ref="A1:W1"/>
    <mergeCell ref="A4:A5"/>
    <mergeCell ref="B4:H5"/>
    <mergeCell ref="I4:J4"/>
    <mergeCell ref="K4:L4"/>
    <mergeCell ref="M4:N4"/>
    <mergeCell ref="O4:P4"/>
    <mergeCell ref="Q4:Q5"/>
    <mergeCell ref="R4:W5"/>
    <mergeCell ref="I5:J5"/>
    <mergeCell ref="K5:L5"/>
    <mergeCell ref="M5:N5"/>
    <mergeCell ref="O5:P5"/>
    <mergeCell ref="Y5:AB5"/>
    <mergeCell ref="A6:A8"/>
    <mergeCell ref="B6:H8"/>
    <mergeCell ref="I6:J6"/>
    <mergeCell ref="K6:L6"/>
    <mergeCell ref="M6:N6"/>
    <mergeCell ref="O6:P6"/>
    <mergeCell ref="Q6:Q8"/>
    <mergeCell ref="R6:W8"/>
    <mergeCell ref="I7:J7"/>
    <mergeCell ref="K7:L7"/>
    <mergeCell ref="M7:N7"/>
    <mergeCell ref="O7:P7"/>
    <mergeCell ref="I8:J8"/>
    <mergeCell ref="K8:L8"/>
    <mergeCell ref="M8:N8"/>
    <mergeCell ref="O8:P8"/>
    <mergeCell ref="A9:W9"/>
    <mergeCell ref="A10:C10"/>
    <mergeCell ref="D10:W10"/>
    <mergeCell ref="A11:A13"/>
    <mergeCell ref="B11:H13"/>
    <mergeCell ref="I11:J11"/>
    <mergeCell ref="K11:L11"/>
    <mergeCell ref="M11:N11"/>
    <mergeCell ref="O11:P11"/>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A34:W34"/>
    <mergeCell ref="A35:C35"/>
    <mergeCell ref="D35:W35"/>
    <mergeCell ref="A36:A38"/>
    <mergeCell ref="B36:H38"/>
    <mergeCell ref="I36:J36"/>
    <mergeCell ref="K36:L36"/>
    <mergeCell ref="M36:N36"/>
    <mergeCell ref="O36:P36"/>
    <mergeCell ref="Q36:Q38"/>
    <mergeCell ref="R36:W38"/>
    <mergeCell ref="I37:J37"/>
    <mergeCell ref="K37:L37"/>
    <mergeCell ref="M37:N37"/>
    <mergeCell ref="O37:P37"/>
    <mergeCell ref="I38:J38"/>
    <mergeCell ref="K38:L38"/>
    <mergeCell ref="M38:N38"/>
    <mergeCell ref="O38:P38"/>
    <mergeCell ref="A55:W72"/>
    <mergeCell ref="A42:P43"/>
    <mergeCell ref="R42:S42"/>
    <mergeCell ref="T42:U42"/>
    <mergeCell ref="V42:W42"/>
    <mergeCell ref="R43:S43"/>
    <mergeCell ref="T43:U43"/>
    <mergeCell ref="V43:W43"/>
    <mergeCell ref="A39:W39"/>
    <mergeCell ref="A40:C40"/>
    <mergeCell ref="D40:W40"/>
  </mergeCells>
  <printOptions gridLines="1"/>
  <pageMargins left="0.7" right="0.7" top="0.75" bottom="0.75" header="0.3" footer="0.3"/>
  <pageSetup paperSize="9" orientation="landscape" horizontalDpi="0" verticalDpi="0"/>
  <rowBreaks count="2" manualBreakCount="2">
    <brk id="35" max="16383" man="1"/>
    <brk id="52"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B08D-DCA5-8842-A38B-DD43110015C2}">
  <sheetPr codeName="Foglio7"/>
  <dimension ref="A1:AI807"/>
  <sheetViews>
    <sheetView zoomScale="110" zoomScaleNormal="110" workbookViewId="0">
      <selection sqref="A1:W1"/>
    </sheetView>
  </sheetViews>
  <sheetFormatPr defaultColWidth="10.85546875" defaultRowHeight="12.9"/>
  <cols>
    <col min="1" max="8" width="4.5" style="1" customWidth="1"/>
    <col min="9" max="16" width="6" style="1" customWidth="1"/>
    <col min="17" max="17" width="9.85546875" style="1" customWidth="1"/>
    <col min="18" max="21" width="4.5" style="1" customWidth="1"/>
    <col min="22" max="22" width="4.140625" style="1" customWidth="1"/>
    <col min="23" max="23" width="3.640625" style="1" customWidth="1"/>
    <col min="24" max="24" width="4.5" style="1" customWidth="1"/>
    <col min="25" max="28" width="4.5" style="1" hidden="1" customWidth="1"/>
    <col min="29" max="29" width="6.5" style="1" hidden="1" customWidth="1"/>
    <col min="30" max="30" width="4.5" style="1" customWidth="1"/>
    <col min="31" max="31" width="0" style="1" hidden="1" customWidth="1"/>
    <col min="32" max="16384" width="10.85546875" style="1"/>
  </cols>
  <sheetData>
    <row r="1" spans="1:35" ht="18.899999999999999" thickBot="1">
      <c r="A1" s="100" t="s">
        <v>264</v>
      </c>
      <c r="B1" s="101"/>
      <c r="C1" s="101"/>
      <c r="D1" s="101"/>
      <c r="E1" s="101"/>
      <c r="F1" s="101"/>
      <c r="G1" s="101"/>
      <c r="H1" s="101"/>
      <c r="I1" s="101"/>
      <c r="J1" s="101"/>
      <c r="K1" s="101"/>
      <c r="L1" s="101"/>
      <c r="M1" s="101"/>
      <c r="N1" s="101"/>
      <c r="O1" s="101"/>
      <c r="P1" s="101"/>
      <c r="Q1" s="101"/>
      <c r="R1" s="101"/>
      <c r="S1" s="101"/>
      <c r="T1" s="101"/>
      <c r="U1" s="101"/>
      <c r="V1" s="101"/>
      <c r="W1" s="102"/>
    </row>
    <row r="2" spans="1:35">
      <c r="A2" s="2"/>
      <c r="B2" s="2"/>
      <c r="C2" s="2"/>
      <c r="D2" s="2"/>
      <c r="E2" s="2"/>
      <c r="F2" s="2"/>
      <c r="G2" s="2"/>
      <c r="H2" s="2"/>
      <c r="I2" s="2"/>
      <c r="J2" s="2"/>
      <c r="K2" s="2"/>
      <c r="L2" s="2"/>
      <c r="M2" s="2"/>
      <c r="N2" s="2"/>
      <c r="O2" s="2"/>
      <c r="P2" s="2"/>
      <c r="Q2" s="2"/>
      <c r="R2" s="2"/>
      <c r="S2" s="2"/>
      <c r="T2" s="2"/>
      <c r="U2" s="2"/>
      <c r="V2" s="2"/>
      <c r="W2" s="2"/>
    </row>
    <row r="3" spans="1:35" ht="15.9">
      <c r="A3" s="147" t="s">
        <v>77</v>
      </c>
      <c r="B3" s="147" t="s">
        <v>0</v>
      </c>
      <c r="C3" s="147"/>
      <c r="D3" s="147"/>
      <c r="E3" s="147"/>
      <c r="F3" s="147"/>
      <c r="G3" s="147"/>
      <c r="H3" s="147"/>
      <c r="I3" s="256" t="s">
        <v>2</v>
      </c>
      <c r="J3" s="257"/>
      <c r="K3" s="260" t="s">
        <v>2</v>
      </c>
      <c r="L3" s="261"/>
      <c r="M3" s="264" t="s">
        <v>2</v>
      </c>
      <c r="N3" s="265"/>
      <c r="O3" s="268" t="s">
        <v>2</v>
      </c>
      <c r="P3" s="269"/>
      <c r="Q3" s="187" t="s">
        <v>19</v>
      </c>
      <c r="R3" s="251" t="s">
        <v>3</v>
      </c>
      <c r="S3" s="252"/>
      <c r="T3" s="252"/>
      <c r="U3" s="252"/>
      <c r="V3" s="252"/>
      <c r="W3" s="253"/>
      <c r="AG3" s="13"/>
      <c r="AH3" s="13"/>
      <c r="AI3"/>
    </row>
    <row r="4" spans="1:35" ht="16.3" thickBot="1">
      <c r="A4" s="187"/>
      <c r="B4" s="187"/>
      <c r="C4" s="187"/>
      <c r="D4" s="187"/>
      <c r="E4" s="187"/>
      <c r="F4" s="187"/>
      <c r="G4" s="187"/>
      <c r="H4" s="187"/>
      <c r="I4" s="258" t="s">
        <v>78</v>
      </c>
      <c r="J4" s="259"/>
      <c r="K4" s="262" t="s">
        <v>79</v>
      </c>
      <c r="L4" s="263"/>
      <c r="M4" s="266" t="s">
        <v>80</v>
      </c>
      <c r="N4" s="267"/>
      <c r="O4" s="270" t="s">
        <v>81</v>
      </c>
      <c r="P4" s="271"/>
      <c r="Q4" s="250"/>
      <c r="R4" s="254"/>
      <c r="S4" s="215"/>
      <c r="T4" s="215"/>
      <c r="U4" s="215"/>
      <c r="V4" s="215"/>
      <c r="W4" s="255"/>
      <c r="Y4" s="186" t="s">
        <v>26</v>
      </c>
      <c r="Z4" s="186"/>
      <c r="AA4" s="186"/>
      <c r="AB4" s="186"/>
      <c r="AG4" s="13"/>
      <c r="AH4" s="13"/>
      <c r="AI4"/>
    </row>
    <row r="5" spans="1:35" ht="68.150000000000006" customHeight="1">
      <c r="A5" s="142">
        <v>26</v>
      </c>
      <c r="B5" s="144" t="s">
        <v>193</v>
      </c>
      <c r="C5" s="144"/>
      <c r="D5" s="144"/>
      <c r="E5" s="144"/>
      <c r="F5" s="144"/>
      <c r="G5" s="144"/>
      <c r="H5" s="144"/>
      <c r="I5" s="245" t="s">
        <v>194</v>
      </c>
      <c r="J5" s="245"/>
      <c r="K5" s="246" t="s">
        <v>195</v>
      </c>
      <c r="L5" s="246"/>
      <c r="M5" s="247" t="s">
        <v>196</v>
      </c>
      <c r="N5" s="247"/>
      <c r="O5" s="248" t="s">
        <v>242</v>
      </c>
      <c r="P5" s="248"/>
      <c r="Q5" s="249">
        <f>AC7</f>
        <v>0</v>
      </c>
      <c r="R5" s="229"/>
      <c r="S5" s="229"/>
      <c r="T5" s="229"/>
      <c r="U5" s="229"/>
      <c r="V5" s="229"/>
      <c r="W5" s="230"/>
      <c r="AE5" s="1">
        <f>Q5</f>
        <v>0</v>
      </c>
      <c r="AG5" s="13"/>
      <c r="AH5" s="13"/>
      <c r="AI5"/>
    </row>
    <row r="6" spans="1:35" ht="15.9">
      <c r="A6" s="143"/>
      <c r="B6" s="145"/>
      <c r="C6" s="145"/>
      <c r="D6" s="145"/>
      <c r="E6" s="145"/>
      <c r="F6" s="145"/>
      <c r="G6" s="145"/>
      <c r="H6" s="145"/>
      <c r="I6" s="233" t="s">
        <v>23</v>
      </c>
      <c r="J6" s="233"/>
      <c r="K6" s="234" t="s">
        <v>27</v>
      </c>
      <c r="L6" s="234"/>
      <c r="M6" s="235" t="s">
        <v>24</v>
      </c>
      <c r="N6" s="235"/>
      <c r="O6" s="236" t="s">
        <v>28</v>
      </c>
      <c r="P6" s="236"/>
      <c r="Q6" s="140"/>
      <c r="R6" s="231"/>
      <c r="S6" s="231"/>
      <c r="T6" s="231"/>
      <c r="U6" s="231"/>
      <c r="V6" s="231"/>
      <c r="W6" s="232"/>
      <c r="AC6" s="9" t="s">
        <v>85</v>
      </c>
      <c r="AG6" s="13"/>
      <c r="AH6" s="13"/>
      <c r="AI6"/>
    </row>
    <row r="7" spans="1:35" ht="25" customHeight="1">
      <c r="A7" s="143"/>
      <c r="B7" s="145"/>
      <c r="C7" s="145"/>
      <c r="D7" s="145"/>
      <c r="E7" s="145"/>
      <c r="F7" s="145"/>
      <c r="G7" s="145"/>
      <c r="H7" s="145"/>
      <c r="I7" s="237"/>
      <c r="J7" s="237"/>
      <c r="K7" s="237"/>
      <c r="L7" s="237"/>
      <c r="M7" s="237"/>
      <c r="N7" s="237"/>
      <c r="O7" s="237"/>
      <c r="P7" s="237"/>
      <c r="Q7" s="140"/>
      <c r="R7" s="231"/>
      <c r="S7" s="231"/>
      <c r="T7" s="231"/>
      <c r="U7" s="231"/>
      <c r="V7" s="231"/>
      <c r="W7" s="232"/>
      <c r="Y7" s="6">
        <f>IF(I7="X", 0, 0)</f>
        <v>0</v>
      </c>
      <c r="Z7" s="6">
        <f>IF(K7="X", 2, 0)</f>
        <v>0</v>
      </c>
      <c r="AA7" s="6">
        <f>IF(M7="X", 3, 0)</f>
        <v>0</v>
      </c>
      <c r="AB7" s="6">
        <f>IF(O7="X", 4, 0)</f>
        <v>0</v>
      </c>
      <c r="AC7" s="5">
        <f>SUM(Y7:AB7)</f>
        <v>0</v>
      </c>
      <c r="AG7" s="13"/>
      <c r="AH7" s="13"/>
      <c r="AI7"/>
    </row>
    <row r="8" spans="1:35" ht="34" customHeight="1">
      <c r="A8" s="238" t="s">
        <v>266</v>
      </c>
      <c r="B8" s="239"/>
      <c r="C8" s="239"/>
      <c r="D8" s="239"/>
      <c r="E8" s="239"/>
      <c r="F8" s="239"/>
      <c r="G8" s="239"/>
      <c r="H8" s="239"/>
      <c r="I8" s="239"/>
      <c r="J8" s="239"/>
      <c r="K8" s="239"/>
      <c r="L8" s="239"/>
      <c r="M8" s="239"/>
      <c r="N8" s="239"/>
      <c r="O8" s="239"/>
      <c r="P8" s="239"/>
      <c r="Q8" s="239"/>
      <c r="R8" s="239"/>
      <c r="S8" s="239"/>
      <c r="T8" s="239"/>
      <c r="U8" s="239"/>
      <c r="V8" s="239"/>
      <c r="W8" s="240"/>
      <c r="AG8" s="13"/>
      <c r="AH8" s="13"/>
      <c r="AI8"/>
    </row>
    <row r="9" spans="1:35" ht="26.15" customHeight="1" thickBot="1">
      <c r="A9" s="241" t="s">
        <v>83</v>
      </c>
      <c r="B9" s="242"/>
      <c r="C9" s="242"/>
      <c r="D9" s="243" t="s">
        <v>285</v>
      </c>
      <c r="E9" s="243"/>
      <c r="F9" s="243"/>
      <c r="G9" s="243"/>
      <c r="H9" s="243"/>
      <c r="I9" s="243"/>
      <c r="J9" s="243"/>
      <c r="K9" s="243"/>
      <c r="L9" s="243"/>
      <c r="M9" s="243"/>
      <c r="N9" s="243"/>
      <c r="O9" s="243"/>
      <c r="P9" s="243"/>
      <c r="Q9" s="243"/>
      <c r="R9" s="243"/>
      <c r="S9" s="243"/>
      <c r="T9" s="243"/>
      <c r="U9" s="243"/>
      <c r="V9" s="243"/>
      <c r="W9" s="244"/>
      <c r="AG9" s="13"/>
      <c r="AH9" s="13"/>
      <c r="AI9"/>
    </row>
    <row r="10" spans="1:35" ht="67" customHeight="1">
      <c r="A10" s="142">
        <v>27</v>
      </c>
      <c r="B10" s="144" t="s">
        <v>267</v>
      </c>
      <c r="C10" s="144"/>
      <c r="D10" s="144"/>
      <c r="E10" s="144"/>
      <c r="F10" s="144"/>
      <c r="G10" s="144"/>
      <c r="H10" s="144"/>
      <c r="I10" s="245" t="s">
        <v>200</v>
      </c>
      <c r="J10" s="245"/>
      <c r="K10" s="246" t="s">
        <v>243</v>
      </c>
      <c r="L10" s="246"/>
      <c r="M10" s="247" t="s">
        <v>201</v>
      </c>
      <c r="N10" s="247"/>
      <c r="O10" s="248" t="s">
        <v>202</v>
      </c>
      <c r="P10" s="248"/>
      <c r="Q10" s="249">
        <f>AC12</f>
        <v>0</v>
      </c>
      <c r="R10" s="229"/>
      <c r="S10" s="229"/>
      <c r="T10" s="229"/>
      <c r="U10" s="229"/>
      <c r="V10" s="229"/>
      <c r="W10" s="230"/>
      <c r="AE10" s="1">
        <f>Q10</f>
        <v>0</v>
      </c>
      <c r="AG10" s="13"/>
      <c r="AH10" s="13"/>
      <c r="AI10"/>
    </row>
    <row r="11" spans="1:35" ht="15.9">
      <c r="A11" s="143"/>
      <c r="B11" s="145"/>
      <c r="C11" s="145"/>
      <c r="D11" s="145"/>
      <c r="E11" s="145"/>
      <c r="F11" s="145"/>
      <c r="G11" s="145"/>
      <c r="H11" s="145"/>
      <c r="I11" s="233" t="s">
        <v>23</v>
      </c>
      <c r="J11" s="233"/>
      <c r="K11" s="234" t="s">
        <v>27</v>
      </c>
      <c r="L11" s="234"/>
      <c r="M11" s="235" t="s">
        <v>24</v>
      </c>
      <c r="N11" s="235"/>
      <c r="O11" s="236" t="s">
        <v>28</v>
      </c>
      <c r="P11" s="236"/>
      <c r="Q11" s="140"/>
      <c r="R11" s="231"/>
      <c r="S11" s="231"/>
      <c r="T11" s="231"/>
      <c r="U11" s="231"/>
      <c r="V11" s="231"/>
      <c r="W11" s="232"/>
      <c r="AC11" s="9" t="s">
        <v>85</v>
      </c>
      <c r="AG11" s="13"/>
      <c r="AH11" s="13"/>
      <c r="AI11"/>
    </row>
    <row r="12" spans="1:35" ht="24" customHeight="1">
      <c r="A12" s="143"/>
      <c r="B12" s="145"/>
      <c r="C12" s="145"/>
      <c r="D12" s="145"/>
      <c r="E12" s="145"/>
      <c r="F12" s="145"/>
      <c r="G12" s="145"/>
      <c r="H12" s="145"/>
      <c r="I12" s="237"/>
      <c r="J12" s="237"/>
      <c r="K12" s="237"/>
      <c r="L12" s="237"/>
      <c r="M12" s="237"/>
      <c r="N12" s="237"/>
      <c r="O12" s="237"/>
      <c r="P12" s="237"/>
      <c r="Q12" s="140"/>
      <c r="R12" s="231"/>
      <c r="S12" s="231"/>
      <c r="T12" s="231"/>
      <c r="U12" s="231"/>
      <c r="V12" s="231"/>
      <c r="W12" s="232"/>
      <c r="Y12" s="6">
        <f>IF(I12="X", 0, 0)</f>
        <v>0</v>
      </c>
      <c r="Z12" s="6">
        <f>IF(K12="X", 2, 0)</f>
        <v>0</v>
      </c>
      <c r="AA12" s="6">
        <f>IF(M12="X", 3, 0)</f>
        <v>0</v>
      </c>
      <c r="AB12" s="6">
        <f>IF(O12="X", 4, 0)</f>
        <v>0</v>
      </c>
      <c r="AC12" s="5">
        <f>SUM(Y12:AB12)</f>
        <v>0</v>
      </c>
      <c r="AG12" s="13"/>
      <c r="AH12" s="13"/>
      <c r="AI12"/>
    </row>
    <row r="13" spans="1:35" ht="25" customHeight="1">
      <c r="A13" s="238" t="s">
        <v>244</v>
      </c>
      <c r="B13" s="239"/>
      <c r="C13" s="239"/>
      <c r="D13" s="239"/>
      <c r="E13" s="239"/>
      <c r="F13" s="239"/>
      <c r="G13" s="239"/>
      <c r="H13" s="239"/>
      <c r="I13" s="239"/>
      <c r="J13" s="239"/>
      <c r="K13" s="239"/>
      <c r="L13" s="239"/>
      <c r="M13" s="239"/>
      <c r="N13" s="239"/>
      <c r="O13" s="239"/>
      <c r="P13" s="239"/>
      <c r="Q13" s="239"/>
      <c r="R13" s="239"/>
      <c r="S13" s="239"/>
      <c r="T13" s="239"/>
      <c r="U13" s="239"/>
      <c r="V13" s="239"/>
      <c r="W13" s="240"/>
      <c r="AG13" s="13"/>
      <c r="AH13" s="13"/>
      <c r="AI13"/>
    </row>
    <row r="14" spans="1:35" ht="25" customHeight="1" thickBot="1">
      <c r="A14" s="241" t="s">
        <v>83</v>
      </c>
      <c r="B14" s="242"/>
      <c r="C14" s="242"/>
      <c r="D14" s="243" t="s">
        <v>286</v>
      </c>
      <c r="E14" s="243"/>
      <c r="F14" s="243"/>
      <c r="G14" s="243"/>
      <c r="H14" s="243"/>
      <c r="I14" s="243"/>
      <c r="J14" s="243"/>
      <c r="K14" s="243"/>
      <c r="L14" s="243"/>
      <c r="M14" s="243"/>
      <c r="N14" s="243"/>
      <c r="O14" s="243"/>
      <c r="P14" s="243"/>
      <c r="Q14" s="243"/>
      <c r="R14" s="243"/>
      <c r="S14" s="243"/>
      <c r="T14" s="243"/>
      <c r="U14" s="243"/>
      <c r="V14" s="243"/>
      <c r="W14" s="244"/>
      <c r="AG14" s="13"/>
      <c r="AH14" s="13"/>
      <c r="AI14"/>
    </row>
    <row r="15" spans="1:35" ht="82" customHeight="1">
      <c r="A15" s="142">
        <v>28</v>
      </c>
      <c r="B15" s="144" t="s">
        <v>204</v>
      </c>
      <c r="C15" s="144"/>
      <c r="D15" s="144"/>
      <c r="E15" s="144"/>
      <c r="F15" s="144"/>
      <c r="G15" s="144"/>
      <c r="H15" s="144"/>
      <c r="I15" s="245" t="s">
        <v>48</v>
      </c>
      <c r="J15" s="245"/>
      <c r="K15" s="246" t="s">
        <v>205</v>
      </c>
      <c r="L15" s="246"/>
      <c r="M15" s="247" t="s">
        <v>235</v>
      </c>
      <c r="N15" s="247"/>
      <c r="O15" s="248" t="s">
        <v>236</v>
      </c>
      <c r="P15" s="248"/>
      <c r="Q15" s="249">
        <f>AC17</f>
        <v>0</v>
      </c>
      <c r="R15" s="229"/>
      <c r="S15" s="229"/>
      <c r="T15" s="229"/>
      <c r="U15" s="229"/>
      <c r="V15" s="229"/>
      <c r="W15" s="230"/>
      <c r="AE15" s="1">
        <f>Q15</f>
        <v>0</v>
      </c>
      <c r="AG15" s="13"/>
      <c r="AH15" s="13"/>
      <c r="AI15"/>
    </row>
    <row r="16" spans="1:35" ht="15.9">
      <c r="A16" s="143"/>
      <c r="B16" s="145"/>
      <c r="C16" s="145"/>
      <c r="D16" s="145"/>
      <c r="E16" s="145"/>
      <c r="F16" s="145"/>
      <c r="G16" s="145"/>
      <c r="H16" s="145"/>
      <c r="I16" s="233" t="s">
        <v>23</v>
      </c>
      <c r="J16" s="233"/>
      <c r="K16" s="234" t="s">
        <v>82</v>
      </c>
      <c r="L16" s="234"/>
      <c r="M16" s="235" t="s">
        <v>27</v>
      </c>
      <c r="N16" s="235"/>
      <c r="O16" s="236" t="s">
        <v>24</v>
      </c>
      <c r="P16" s="236"/>
      <c r="Q16" s="140"/>
      <c r="R16" s="231"/>
      <c r="S16" s="231"/>
      <c r="T16" s="231"/>
      <c r="U16" s="231"/>
      <c r="V16" s="231"/>
      <c r="W16" s="232"/>
      <c r="AC16" s="9" t="s">
        <v>85</v>
      </c>
      <c r="AG16" s="13"/>
      <c r="AH16" s="13"/>
      <c r="AI16"/>
    </row>
    <row r="17" spans="1:35" ht="20.6">
      <c r="A17" s="143"/>
      <c r="B17" s="145"/>
      <c r="C17" s="145"/>
      <c r="D17" s="145"/>
      <c r="E17" s="145"/>
      <c r="F17" s="145"/>
      <c r="G17" s="145"/>
      <c r="H17" s="145"/>
      <c r="I17" s="237"/>
      <c r="J17" s="237"/>
      <c r="K17" s="237"/>
      <c r="L17" s="237"/>
      <c r="M17" s="237"/>
      <c r="N17" s="237"/>
      <c r="O17" s="237"/>
      <c r="P17" s="237"/>
      <c r="Q17" s="140"/>
      <c r="R17" s="231"/>
      <c r="S17" s="231"/>
      <c r="T17" s="231"/>
      <c r="U17" s="231"/>
      <c r="V17" s="231"/>
      <c r="W17" s="232"/>
      <c r="Y17" s="6">
        <f>IF(I17="X", 0, 0)</f>
        <v>0</v>
      </c>
      <c r="Z17" s="6">
        <f>IF(K17="X", 1, 0)</f>
        <v>0</v>
      </c>
      <c r="AA17" s="6">
        <f>IF(M17="X", 2, 0)</f>
        <v>0</v>
      </c>
      <c r="AB17" s="6">
        <f>IF(O17="X", 3, 0)</f>
        <v>0</v>
      </c>
      <c r="AC17" s="5">
        <f>SUM(Y17:AB17)</f>
        <v>0</v>
      </c>
      <c r="AG17" s="13"/>
      <c r="AH17" s="13"/>
      <c r="AI17"/>
    </row>
    <row r="18" spans="1:35" ht="20.149999999999999" customHeight="1">
      <c r="A18" s="238" t="s">
        <v>268</v>
      </c>
      <c r="B18" s="239"/>
      <c r="C18" s="239"/>
      <c r="D18" s="239"/>
      <c r="E18" s="239"/>
      <c r="F18" s="239"/>
      <c r="G18" s="239"/>
      <c r="H18" s="239"/>
      <c r="I18" s="239"/>
      <c r="J18" s="239"/>
      <c r="K18" s="239"/>
      <c r="L18" s="239"/>
      <c r="M18" s="239"/>
      <c r="N18" s="239"/>
      <c r="O18" s="239"/>
      <c r="P18" s="239"/>
      <c r="Q18" s="239"/>
      <c r="R18" s="239"/>
      <c r="S18" s="239"/>
      <c r="T18" s="239"/>
      <c r="U18" s="239"/>
      <c r="V18" s="239"/>
      <c r="W18" s="240"/>
      <c r="AG18" s="13"/>
      <c r="AH18" s="13"/>
      <c r="AI18"/>
    </row>
    <row r="19" spans="1:35" ht="17.149999999999999" customHeight="1" thickBot="1">
      <c r="A19" s="241" t="s">
        <v>83</v>
      </c>
      <c r="B19" s="242"/>
      <c r="C19" s="242"/>
      <c r="D19" s="243" t="s">
        <v>237</v>
      </c>
      <c r="E19" s="243"/>
      <c r="F19" s="243"/>
      <c r="G19" s="243"/>
      <c r="H19" s="243"/>
      <c r="I19" s="243"/>
      <c r="J19" s="243"/>
      <c r="K19" s="243"/>
      <c r="L19" s="243"/>
      <c r="M19" s="243"/>
      <c r="N19" s="243"/>
      <c r="O19" s="243"/>
      <c r="P19" s="243"/>
      <c r="Q19" s="243"/>
      <c r="R19" s="243"/>
      <c r="S19" s="243"/>
      <c r="T19" s="243"/>
      <c r="U19" s="243"/>
      <c r="V19" s="243"/>
      <c r="W19" s="244"/>
      <c r="AG19" s="13"/>
      <c r="AH19" s="13"/>
      <c r="AI19"/>
    </row>
    <row r="20" spans="1:35" ht="57" customHeight="1">
      <c r="A20" s="142">
        <v>29</v>
      </c>
      <c r="B20" s="144" t="s">
        <v>207</v>
      </c>
      <c r="C20" s="144"/>
      <c r="D20" s="144"/>
      <c r="E20" s="144"/>
      <c r="F20" s="144"/>
      <c r="G20" s="144"/>
      <c r="H20" s="144"/>
      <c r="I20" s="245" t="s">
        <v>208</v>
      </c>
      <c r="J20" s="245"/>
      <c r="K20" s="246" t="s">
        <v>205</v>
      </c>
      <c r="L20" s="246"/>
      <c r="M20" s="247" t="s">
        <v>209</v>
      </c>
      <c r="N20" s="247"/>
      <c r="O20" s="248" t="s">
        <v>210</v>
      </c>
      <c r="P20" s="248"/>
      <c r="Q20" s="249">
        <f>AC22</f>
        <v>0</v>
      </c>
      <c r="R20" s="229"/>
      <c r="S20" s="229"/>
      <c r="T20" s="229"/>
      <c r="U20" s="229"/>
      <c r="V20" s="229"/>
      <c r="W20" s="230"/>
      <c r="AE20" s="1">
        <f>Q20</f>
        <v>0</v>
      </c>
      <c r="AG20" s="13"/>
      <c r="AH20" s="13"/>
      <c r="AI20"/>
    </row>
    <row r="21" spans="1:35" ht="15.9">
      <c r="A21" s="143"/>
      <c r="B21" s="145"/>
      <c r="C21" s="145"/>
      <c r="D21" s="145"/>
      <c r="E21" s="145"/>
      <c r="F21" s="145"/>
      <c r="G21" s="145"/>
      <c r="H21" s="145"/>
      <c r="I21" s="233" t="s">
        <v>23</v>
      </c>
      <c r="J21" s="233"/>
      <c r="K21" s="234" t="s">
        <v>82</v>
      </c>
      <c r="L21" s="234"/>
      <c r="M21" s="235" t="s">
        <v>27</v>
      </c>
      <c r="N21" s="235"/>
      <c r="O21" s="236" t="s">
        <v>24</v>
      </c>
      <c r="P21" s="236"/>
      <c r="Q21" s="140"/>
      <c r="R21" s="231"/>
      <c r="S21" s="231"/>
      <c r="T21" s="231"/>
      <c r="U21" s="231"/>
      <c r="V21" s="231"/>
      <c r="W21" s="232"/>
      <c r="AC21" s="9" t="s">
        <v>85</v>
      </c>
      <c r="AG21" s="13"/>
      <c r="AH21" s="13"/>
      <c r="AI21"/>
    </row>
    <row r="22" spans="1:35" ht="20.6">
      <c r="A22" s="143"/>
      <c r="B22" s="145"/>
      <c r="C22" s="145"/>
      <c r="D22" s="145"/>
      <c r="E22" s="145"/>
      <c r="F22" s="145"/>
      <c r="G22" s="145"/>
      <c r="H22" s="145"/>
      <c r="I22" s="237"/>
      <c r="J22" s="237"/>
      <c r="K22" s="237"/>
      <c r="L22" s="237"/>
      <c r="M22" s="237"/>
      <c r="N22" s="237"/>
      <c r="O22" s="237"/>
      <c r="P22" s="237"/>
      <c r="Q22" s="140"/>
      <c r="R22" s="231"/>
      <c r="S22" s="231"/>
      <c r="T22" s="231"/>
      <c r="U22" s="231"/>
      <c r="V22" s="231"/>
      <c r="W22" s="232"/>
      <c r="Y22" s="6">
        <f>IF(I22="X", 0, 0)</f>
        <v>0</v>
      </c>
      <c r="Z22" s="6">
        <f>IF(K22="X", 1, 0)</f>
        <v>0</v>
      </c>
      <c r="AA22" s="6">
        <f>IF(M22="X", 2, 0)</f>
        <v>0</v>
      </c>
      <c r="AB22" s="6">
        <f>IF(O22="X", 3, 0)</f>
        <v>0</v>
      </c>
      <c r="AC22" s="5">
        <f>SUM(Y22:AB22)</f>
        <v>0</v>
      </c>
      <c r="AG22" s="13"/>
      <c r="AH22" s="13"/>
      <c r="AI22"/>
    </row>
    <row r="23" spans="1:35" ht="23.15" customHeight="1">
      <c r="A23" s="238" t="s">
        <v>211</v>
      </c>
      <c r="B23" s="239"/>
      <c r="C23" s="239"/>
      <c r="D23" s="239"/>
      <c r="E23" s="239"/>
      <c r="F23" s="239"/>
      <c r="G23" s="239"/>
      <c r="H23" s="239"/>
      <c r="I23" s="239"/>
      <c r="J23" s="239"/>
      <c r="K23" s="239"/>
      <c r="L23" s="239"/>
      <c r="M23" s="239"/>
      <c r="N23" s="239"/>
      <c r="O23" s="239"/>
      <c r="P23" s="239"/>
      <c r="Q23" s="239"/>
      <c r="R23" s="239"/>
      <c r="S23" s="239"/>
      <c r="T23" s="239"/>
      <c r="U23" s="239"/>
      <c r="V23" s="239"/>
      <c r="W23" s="240"/>
      <c r="AG23" s="13"/>
      <c r="AH23" s="13"/>
      <c r="AI23"/>
    </row>
    <row r="24" spans="1:35" ht="16" customHeight="1" thickBot="1">
      <c r="A24" s="241" t="s">
        <v>83</v>
      </c>
      <c r="B24" s="242"/>
      <c r="C24" s="242"/>
      <c r="D24" s="243" t="s">
        <v>287</v>
      </c>
      <c r="E24" s="243"/>
      <c r="F24" s="243"/>
      <c r="G24" s="243"/>
      <c r="H24" s="243"/>
      <c r="I24" s="243"/>
      <c r="J24" s="243"/>
      <c r="K24" s="243"/>
      <c r="L24" s="243"/>
      <c r="M24" s="243"/>
      <c r="N24" s="243"/>
      <c r="O24" s="243"/>
      <c r="P24" s="243"/>
      <c r="Q24" s="243"/>
      <c r="R24" s="243"/>
      <c r="S24" s="243"/>
      <c r="T24" s="243"/>
      <c r="U24" s="243"/>
      <c r="V24" s="243"/>
      <c r="W24" s="244"/>
      <c r="AG24" s="13"/>
      <c r="AH24" s="13"/>
      <c r="AI24"/>
    </row>
    <row r="25" spans="1:35" ht="59.15" customHeight="1">
      <c r="A25" s="142">
        <v>30</v>
      </c>
      <c r="B25" s="144" t="s">
        <v>269</v>
      </c>
      <c r="C25" s="144"/>
      <c r="D25" s="144"/>
      <c r="E25" s="144"/>
      <c r="F25" s="144"/>
      <c r="G25" s="144"/>
      <c r="H25" s="144"/>
      <c r="I25" s="245" t="s">
        <v>48</v>
      </c>
      <c r="J25" s="245"/>
      <c r="K25" s="246" t="s">
        <v>205</v>
      </c>
      <c r="L25" s="246"/>
      <c r="M25" s="247" t="s">
        <v>216</v>
      </c>
      <c r="N25" s="247"/>
      <c r="O25" s="248" t="s">
        <v>217</v>
      </c>
      <c r="P25" s="248"/>
      <c r="Q25" s="249">
        <f>AC27</f>
        <v>0</v>
      </c>
      <c r="R25" s="229"/>
      <c r="S25" s="229"/>
      <c r="T25" s="229"/>
      <c r="U25" s="229"/>
      <c r="V25" s="229"/>
      <c r="W25" s="230"/>
      <c r="AE25" s="1">
        <f>Q25</f>
        <v>0</v>
      </c>
    </row>
    <row r="26" spans="1:35">
      <c r="A26" s="143"/>
      <c r="B26" s="145"/>
      <c r="C26" s="145"/>
      <c r="D26" s="145"/>
      <c r="E26" s="145"/>
      <c r="F26" s="145"/>
      <c r="G26" s="145"/>
      <c r="H26" s="145"/>
      <c r="I26" s="233" t="s">
        <v>23</v>
      </c>
      <c r="J26" s="233"/>
      <c r="K26" s="234" t="s">
        <v>27</v>
      </c>
      <c r="L26" s="234"/>
      <c r="M26" s="235" t="s">
        <v>24</v>
      </c>
      <c r="N26" s="235"/>
      <c r="O26" s="236" t="s">
        <v>28</v>
      </c>
      <c r="P26" s="236"/>
      <c r="Q26" s="140"/>
      <c r="R26" s="231"/>
      <c r="S26" s="231"/>
      <c r="T26" s="231"/>
      <c r="U26" s="231"/>
      <c r="V26" s="231"/>
      <c r="W26" s="232"/>
      <c r="AC26" s="9" t="s">
        <v>85</v>
      </c>
    </row>
    <row r="27" spans="1:35" ht="20.6">
      <c r="A27" s="143"/>
      <c r="B27" s="145"/>
      <c r="C27" s="145"/>
      <c r="D27" s="145"/>
      <c r="E27" s="145"/>
      <c r="F27" s="145"/>
      <c r="G27" s="145"/>
      <c r="H27" s="145"/>
      <c r="I27" s="237"/>
      <c r="J27" s="237"/>
      <c r="K27" s="237"/>
      <c r="L27" s="237"/>
      <c r="M27" s="237"/>
      <c r="N27" s="237"/>
      <c r="O27" s="237"/>
      <c r="P27" s="237"/>
      <c r="Q27" s="140"/>
      <c r="R27" s="231"/>
      <c r="S27" s="231"/>
      <c r="T27" s="231"/>
      <c r="U27" s="231"/>
      <c r="V27" s="231"/>
      <c r="W27" s="232"/>
      <c r="Y27" s="6">
        <f>IF(I27="X", 0, 0)</f>
        <v>0</v>
      </c>
      <c r="Z27" s="6">
        <f>IF(K27="X", 2, 0)</f>
        <v>0</v>
      </c>
      <c r="AA27" s="6">
        <f>IF(M27="X", 3, 0)</f>
        <v>0</v>
      </c>
      <c r="AB27" s="6">
        <f>IF(O27="X", 4, 0)</f>
        <v>0</v>
      </c>
      <c r="AC27" s="5">
        <f>SUM(Y27:AB27)</f>
        <v>0</v>
      </c>
    </row>
    <row r="28" spans="1:35" ht="44.15" customHeight="1">
      <c r="A28" s="238" t="s">
        <v>440</v>
      </c>
      <c r="B28" s="239"/>
      <c r="C28" s="239"/>
      <c r="D28" s="239"/>
      <c r="E28" s="239"/>
      <c r="F28" s="239"/>
      <c r="G28" s="239"/>
      <c r="H28" s="239"/>
      <c r="I28" s="239"/>
      <c r="J28" s="239"/>
      <c r="K28" s="239"/>
      <c r="L28" s="239"/>
      <c r="M28" s="239"/>
      <c r="N28" s="239"/>
      <c r="O28" s="239"/>
      <c r="P28" s="239"/>
      <c r="Q28" s="239"/>
      <c r="R28" s="239"/>
      <c r="S28" s="239"/>
      <c r="T28" s="239"/>
      <c r="U28" s="239"/>
      <c r="V28" s="239"/>
      <c r="W28" s="240"/>
    </row>
    <row r="29" spans="1:35" ht="34" customHeight="1" thickBot="1">
      <c r="A29" s="241" t="s">
        <v>83</v>
      </c>
      <c r="B29" s="242"/>
      <c r="C29" s="242"/>
      <c r="D29" s="243" t="s">
        <v>288</v>
      </c>
      <c r="E29" s="243"/>
      <c r="F29" s="243"/>
      <c r="G29" s="243"/>
      <c r="H29" s="243"/>
      <c r="I29" s="243"/>
      <c r="J29" s="243"/>
      <c r="K29" s="243"/>
      <c r="L29" s="243"/>
      <c r="M29" s="243"/>
      <c r="N29" s="243"/>
      <c r="O29" s="243"/>
      <c r="P29" s="243"/>
      <c r="Q29" s="243"/>
      <c r="R29" s="243"/>
      <c r="S29" s="243"/>
      <c r="T29" s="243"/>
      <c r="U29" s="243"/>
      <c r="V29" s="243"/>
      <c r="W29" s="244"/>
    </row>
    <row r="30" spans="1:35" ht="68.150000000000006" customHeight="1">
      <c r="A30" s="142">
        <v>31</v>
      </c>
      <c r="B30" s="144" t="s">
        <v>270</v>
      </c>
      <c r="C30" s="144"/>
      <c r="D30" s="144"/>
      <c r="E30" s="144"/>
      <c r="F30" s="144"/>
      <c r="G30" s="144"/>
      <c r="H30" s="144"/>
      <c r="I30" s="245" t="s">
        <v>248</v>
      </c>
      <c r="J30" s="245"/>
      <c r="K30" s="246" t="s">
        <v>249</v>
      </c>
      <c r="L30" s="246"/>
      <c r="M30" s="247" t="s">
        <v>250</v>
      </c>
      <c r="N30" s="247"/>
      <c r="O30" s="248" t="s">
        <v>251</v>
      </c>
      <c r="P30" s="248"/>
      <c r="Q30" s="249">
        <f>AC32</f>
        <v>0</v>
      </c>
      <c r="R30" s="229"/>
      <c r="S30" s="229"/>
      <c r="T30" s="229"/>
      <c r="U30" s="229"/>
      <c r="V30" s="229"/>
      <c r="W30" s="230"/>
      <c r="AE30" s="1">
        <f>Q30</f>
        <v>0</v>
      </c>
    </row>
    <row r="31" spans="1:35">
      <c r="A31" s="143"/>
      <c r="B31" s="145"/>
      <c r="C31" s="145"/>
      <c r="D31" s="145"/>
      <c r="E31" s="145"/>
      <c r="F31" s="145"/>
      <c r="G31" s="145"/>
      <c r="H31" s="145"/>
      <c r="I31" s="233" t="s">
        <v>23</v>
      </c>
      <c r="J31" s="233"/>
      <c r="K31" s="234" t="s">
        <v>27</v>
      </c>
      <c r="L31" s="234"/>
      <c r="M31" s="235" t="s">
        <v>24</v>
      </c>
      <c r="N31" s="235"/>
      <c r="O31" s="236" t="s">
        <v>28</v>
      </c>
      <c r="P31" s="236"/>
      <c r="Q31" s="140"/>
      <c r="R31" s="231"/>
      <c r="S31" s="231"/>
      <c r="T31" s="231"/>
      <c r="U31" s="231"/>
      <c r="V31" s="231"/>
      <c r="W31" s="232"/>
      <c r="AC31" s="9" t="s">
        <v>85</v>
      </c>
    </row>
    <row r="32" spans="1:35" ht="20.6">
      <c r="A32" s="143"/>
      <c r="B32" s="145"/>
      <c r="C32" s="145"/>
      <c r="D32" s="145"/>
      <c r="E32" s="145"/>
      <c r="F32" s="145"/>
      <c r="G32" s="145"/>
      <c r="H32" s="145"/>
      <c r="I32" s="237"/>
      <c r="J32" s="237"/>
      <c r="K32" s="237"/>
      <c r="L32" s="237"/>
      <c r="M32" s="237"/>
      <c r="N32" s="237"/>
      <c r="O32" s="237"/>
      <c r="P32" s="237"/>
      <c r="Q32" s="140"/>
      <c r="R32" s="231"/>
      <c r="S32" s="231"/>
      <c r="T32" s="231"/>
      <c r="U32" s="231"/>
      <c r="V32" s="231"/>
      <c r="W32" s="232"/>
      <c r="Y32" s="6">
        <f>IF(I32="X", 0, 0)</f>
        <v>0</v>
      </c>
      <c r="Z32" s="6">
        <f>IF(K32="X", 2, 0)</f>
        <v>0</v>
      </c>
      <c r="AA32" s="6">
        <f>IF(M32="X", 3, 0)</f>
        <v>0</v>
      </c>
      <c r="AB32" s="6">
        <f>IF(O32="X", 4, 0)</f>
        <v>0</v>
      </c>
      <c r="AC32" s="5">
        <f>SUM(Y32:AB32)</f>
        <v>0</v>
      </c>
    </row>
    <row r="33" spans="1:31" ht="33" customHeight="1">
      <c r="A33" s="238" t="s">
        <v>271</v>
      </c>
      <c r="B33" s="239"/>
      <c r="C33" s="239"/>
      <c r="D33" s="239"/>
      <c r="E33" s="239"/>
      <c r="F33" s="239"/>
      <c r="G33" s="239"/>
      <c r="H33" s="239"/>
      <c r="I33" s="239"/>
      <c r="J33" s="239"/>
      <c r="K33" s="239"/>
      <c r="L33" s="239"/>
      <c r="M33" s="239"/>
      <c r="N33" s="239"/>
      <c r="O33" s="239"/>
      <c r="P33" s="239"/>
      <c r="Q33" s="239"/>
      <c r="R33" s="239"/>
      <c r="S33" s="239"/>
      <c r="T33" s="239"/>
      <c r="U33" s="239"/>
      <c r="V33" s="239"/>
      <c r="W33" s="240"/>
    </row>
    <row r="34" spans="1:31" ht="30" customHeight="1" thickBot="1">
      <c r="A34" s="241" t="s">
        <v>83</v>
      </c>
      <c r="B34" s="242"/>
      <c r="C34" s="242"/>
      <c r="D34" s="243" t="s">
        <v>289</v>
      </c>
      <c r="E34" s="243"/>
      <c r="F34" s="243"/>
      <c r="G34" s="243"/>
      <c r="H34" s="243"/>
      <c r="I34" s="243"/>
      <c r="J34" s="243"/>
      <c r="K34" s="243"/>
      <c r="L34" s="243"/>
      <c r="M34" s="243"/>
      <c r="N34" s="243"/>
      <c r="O34" s="243"/>
      <c r="P34" s="243"/>
      <c r="Q34" s="243"/>
      <c r="R34" s="243"/>
      <c r="S34" s="243"/>
      <c r="T34" s="243"/>
      <c r="U34" s="243"/>
      <c r="V34" s="243"/>
      <c r="W34" s="244"/>
    </row>
    <row r="35" spans="1:31" ht="77.150000000000006" customHeight="1">
      <c r="A35" s="142">
        <v>32</v>
      </c>
      <c r="B35" s="144" t="s">
        <v>272</v>
      </c>
      <c r="C35" s="144"/>
      <c r="D35" s="144"/>
      <c r="E35" s="144"/>
      <c r="F35" s="144"/>
      <c r="G35" s="144"/>
      <c r="H35" s="144"/>
      <c r="I35" s="245" t="s">
        <v>225</v>
      </c>
      <c r="J35" s="245"/>
      <c r="K35" s="246" t="s">
        <v>226</v>
      </c>
      <c r="L35" s="246"/>
      <c r="M35" s="247" t="s">
        <v>227</v>
      </c>
      <c r="N35" s="247"/>
      <c r="O35" s="248" t="s">
        <v>228</v>
      </c>
      <c r="P35" s="248"/>
      <c r="Q35" s="249">
        <f>AC37</f>
        <v>0</v>
      </c>
      <c r="R35" s="229"/>
      <c r="S35" s="229"/>
      <c r="T35" s="229"/>
      <c r="U35" s="229"/>
      <c r="V35" s="229"/>
      <c r="W35" s="230"/>
      <c r="AE35" s="1">
        <f>Q35</f>
        <v>0</v>
      </c>
    </row>
    <row r="36" spans="1:31">
      <c r="A36" s="143"/>
      <c r="B36" s="145"/>
      <c r="C36" s="145"/>
      <c r="D36" s="145"/>
      <c r="E36" s="145"/>
      <c r="F36" s="145"/>
      <c r="G36" s="145"/>
      <c r="H36" s="145"/>
      <c r="I36" s="233" t="s">
        <v>23</v>
      </c>
      <c r="J36" s="233"/>
      <c r="K36" s="234" t="s">
        <v>27</v>
      </c>
      <c r="L36" s="234"/>
      <c r="M36" s="235" t="s">
        <v>28</v>
      </c>
      <c r="N36" s="235"/>
      <c r="O36" s="236" t="s">
        <v>25</v>
      </c>
      <c r="P36" s="236"/>
      <c r="Q36" s="140"/>
      <c r="R36" s="231"/>
      <c r="S36" s="231"/>
      <c r="T36" s="231"/>
      <c r="U36" s="231"/>
      <c r="V36" s="231"/>
      <c r="W36" s="232"/>
      <c r="AC36" s="9" t="s">
        <v>85</v>
      </c>
    </row>
    <row r="37" spans="1:31" ht="39" customHeight="1">
      <c r="A37" s="143"/>
      <c r="B37" s="145"/>
      <c r="C37" s="145"/>
      <c r="D37" s="145"/>
      <c r="E37" s="145"/>
      <c r="F37" s="145"/>
      <c r="G37" s="145"/>
      <c r="H37" s="145"/>
      <c r="I37" s="237"/>
      <c r="J37" s="237"/>
      <c r="K37" s="237"/>
      <c r="L37" s="237"/>
      <c r="M37" s="237"/>
      <c r="N37" s="237"/>
      <c r="O37" s="237"/>
      <c r="P37" s="237"/>
      <c r="Q37" s="140"/>
      <c r="R37" s="231"/>
      <c r="S37" s="231"/>
      <c r="T37" s="231"/>
      <c r="U37" s="231"/>
      <c r="V37" s="231"/>
      <c r="W37" s="232"/>
      <c r="Y37" s="6">
        <f>IF(I37="X", 0, 0)</f>
        <v>0</v>
      </c>
      <c r="Z37" s="6">
        <f>IF(K37="X", 2, 0)</f>
        <v>0</v>
      </c>
      <c r="AA37" s="6">
        <f>IF(M37="X", 4, 0)</f>
        <v>0</v>
      </c>
      <c r="AB37" s="6">
        <f>IF(O37="X", 6, 0)</f>
        <v>0</v>
      </c>
      <c r="AC37" s="5">
        <f>SUM(Y37:AB37)</f>
        <v>0</v>
      </c>
    </row>
    <row r="38" spans="1:31" ht="36" customHeight="1">
      <c r="A38" s="238" t="s">
        <v>273</v>
      </c>
      <c r="B38" s="239"/>
      <c r="C38" s="239"/>
      <c r="D38" s="239"/>
      <c r="E38" s="239"/>
      <c r="F38" s="239"/>
      <c r="G38" s="239"/>
      <c r="H38" s="239"/>
      <c r="I38" s="239"/>
      <c r="J38" s="239"/>
      <c r="K38" s="239"/>
      <c r="L38" s="239"/>
      <c r="M38" s="239"/>
      <c r="N38" s="239"/>
      <c r="O38" s="239"/>
      <c r="P38" s="239"/>
      <c r="Q38" s="239"/>
      <c r="R38" s="239"/>
      <c r="S38" s="239"/>
      <c r="T38" s="239"/>
      <c r="U38" s="239"/>
      <c r="V38" s="239"/>
      <c r="W38" s="240"/>
    </row>
    <row r="39" spans="1:31" ht="29.15" customHeight="1" thickBot="1">
      <c r="A39" s="241" t="s">
        <v>83</v>
      </c>
      <c r="B39" s="242"/>
      <c r="C39" s="242"/>
      <c r="D39" s="243" t="s">
        <v>441</v>
      </c>
      <c r="E39" s="243"/>
      <c r="F39" s="243"/>
      <c r="G39" s="243"/>
      <c r="H39" s="243"/>
      <c r="I39" s="243"/>
      <c r="J39" s="243"/>
      <c r="K39" s="243"/>
      <c r="L39" s="243"/>
      <c r="M39" s="243"/>
      <c r="N39" s="243"/>
      <c r="O39" s="243"/>
      <c r="P39" s="243"/>
      <c r="Q39" s="243"/>
      <c r="R39" s="243"/>
      <c r="S39" s="243"/>
      <c r="T39" s="243"/>
      <c r="U39" s="243"/>
      <c r="V39" s="243"/>
      <c r="W39" s="244"/>
    </row>
    <row r="40" spans="1:31" ht="69" customHeight="1">
      <c r="A40" s="142">
        <v>33</v>
      </c>
      <c r="B40" s="144" t="s">
        <v>274</v>
      </c>
      <c r="C40" s="144"/>
      <c r="D40" s="144"/>
      <c r="E40" s="144"/>
      <c r="F40" s="144"/>
      <c r="G40" s="144"/>
      <c r="H40" s="144"/>
      <c r="I40" s="245" t="s">
        <v>65</v>
      </c>
      <c r="J40" s="245"/>
      <c r="K40" s="246" t="s">
        <v>275</v>
      </c>
      <c r="L40" s="246"/>
      <c r="M40" s="247" t="s">
        <v>276</v>
      </c>
      <c r="N40" s="247"/>
      <c r="O40" s="248" t="s">
        <v>277</v>
      </c>
      <c r="P40" s="248"/>
      <c r="Q40" s="249">
        <f>AC42</f>
        <v>0</v>
      </c>
      <c r="R40" s="229"/>
      <c r="S40" s="229"/>
      <c r="T40" s="229"/>
      <c r="U40" s="229"/>
      <c r="V40" s="229"/>
      <c r="W40" s="230"/>
      <c r="AE40" s="1">
        <f>Q40</f>
        <v>0</v>
      </c>
    </row>
    <row r="41" spans="1:31">
      <c r="A41" s="143"/>
      <c r="B41" s="145"/>
      <c r="C41" s="145"/>
      <c r="D41" s="145"/>
      <c r="E41" s="145"/>
      <c r="F41" s="145"/>
      <c r="G41" s="145"/>
      <c r="H41" s="145"/>
      <c r="I41" s="233" t="s">
        <v>23</v>
      </c>
      <c r="J41" s="233"/>
      <c r="K41" s="234" t="s">
        <v>27</v>
      </c>
      <c r="L41" s="234"/>
      <c r="M41" s="235" t="s">
        <v>28</v>
      </c>
      <c r="N41" s="235"/>
      <c r="O41" s="236" t="s">
        <v>25</v>
      </c>
      <c r="P41" s="236"/>
      <c r="Q41" s="140"/>
      <c r="R41" s="231"/>
      <c r="S41" s="231"/>
      <c r="T41" s="231"/>
      <c r="U41" s="231"/>
      <c r="V41" s="231"/>
      <c r="W41" s="232"/>
      <c r="AC41" s="9" t="s">
        <v>85</v>
      </c>
    </row>
    <row r="42" spans="1:31" ht="48" customHeight="1">
      <c r="A42" s="143"/>
      <c r="B42" s="145"/>
      <c r="C42" s="145"/>
      <c r="D42" s="145"/>
      <c r="E42" s="145"/>
      <c r="F42" s="145"/>
      <c r="G42" s="145"/>
      <c r="H42" s="145"/>
      <c r="I42" s="237"/>
      <c r="J42" s="237"/>
      <c r="K42" s="237"/>
      <c r="L42" s="237"/>
      <c r="M42" s="237"/>
      <c r="N42" s="237"/>
      <c r="O42" s="237"/>
      <c r="P42" s="237"/>
      <c r="Q42" s="140"/>
      <c r="R42" s="231"/>
      <c r="S42" s="231"/>
      <c r="T42" s="231"/>
      <c r="U42" s="231"/>
      <c r="V42" s="231"/>
      <c r="W42" s="232"/>
      <c r="Y42" s="6">
        <f>IF(I42="X", 0, 0)</f>
        <v>0</v>
      </c>
      <c r="Z42" s="6">
        <f>IF(K42="X", 2, 0)</f>
        <v>0</v>
      </c>
      <c r="AA42" s="6">
        <f>IF(M42="X", 4, 0)</f>
        <v>0</v>
      </c>
      <c r="AB42" s="6">
        <f>IF(O42="X", 6, 0)</f>
        <v>0</v>
      </c>
      <c r="AC42" s="5">
        <f>SUM(Y42:AB42)</f>
        <v>0</v>
      </c>
    </row>
    <row r="43" spans="1:31" ht="36" customHeight="1">
      <c r="A43" s="238" t="s">
        <v>278</v>
      </c>
      <c r="B43" s="239"/>
      <c r="C43" s="239"/>
      <c r="D43" s="239"/>
      <c r="E43" s="239"/>
      <c r="F43" s="239"/>
      <c r="G43" s="239"/>
      <c r="H43" s="239"/>
      <c r="I43" s="239"/>
      <c r="J43" s="239"/>
      <c r="K43" s="239"/>
      <c r="L43" s="239"/>
      <c r="M43" s="239"/>
      <c r="N43" s="239"/>
      <c r="O43" s="239"/>
      <c r="P43" s="239"/>
      <c r="Q43" s="239"/>
      <c r="R43" s="239"/>
      <c r="S43" s="239"/>
      <c r="T43" s="239"/>
      <c r="U43" s="239"/>
      <c r="V43" s="239"/>
      <c r="W43" s="240"/>
    </row>
    <row r="44" spans="1:31" ht="13.3" thickBot="1">
      <c r="A44" s="241" t="s">
        <v>83</v>
      </c>
      <c r="B44" s="242"/>
      <c r="C44" s="242"/>
      <c r="D44" s="243" t="s">
        <v>290</v>
      </c>
      <c r="E44" s="243"/>
      <c r="F44" s="243"/>
      <c r="G44" s="243"/>
      <c r="H44" s="243"/>
      <c r="I44" s="243"/>
      <c r="J44" s="243"/>
      <c r="K44" s="243"/>
      <c r="L44" s="243"/>
      <c r="M44" s="243"/>
      <c r="N44" s="243"/>
      <c r="O44" s="243"/>
      <c r="P44" s="243"/>
      <c r="Q44" s="243"/>
      <c r="R44" s="243"/>
      <c r="S44" s="243"/>
      <c r="T44" s="243"/>
      <c r="U44" s="243"/>
      <c r="V44" s="243"/>
      <c r="W44" s="244"/>
    </row>
    <row r="45" spans="1:31" ht="67" customHeight="1">
      <c r="A45" s="142">
        <v>34</v>
      </c>
      <c r="B45" s="144" t="s">
        <v>279</v>
      </c>
      <c r="C45" s="144"/>
      <c r="D45" s="144"/>
      <c r="E45" s="144"/>
      <c r="F45" s="144"/>
      <c r="G45" s="144"/>
      <c r="H45" s="144"/>
      <c r="I45" s="245" t="s">
        <v>280</v>
      </c>
      <c r="J45" s="245"/>
      <c r="K45" s="246" t="s">
        <v>177</v>
      </c>
      <c r="L45" s="246"/>
      <c r="M45" s="247" t="s">
        <v>178</v>
      </c>
      <c r="N45" s="247"/>
      <c r="O45" s="248" t="s">
        <v>179</v>
      </c>
      <c r="P45" s="248"/>
      <c r="Q45" s="249">
        <f>AC47</f>
        <v>0</v>
      </c>
      <c r="R45" s="229"/>
      <c r="S45" s="229"/>
      <c r="T45" s="229"/>
      <c r="U45" s="229"/>
      <c r="V45" s="229"/>
      <c r="W45" s="230"/>
      <c r="Y45" s="10"/>
      <c r="Z45" s="10"/>
      <c r="AA45" s="10"/>
      <c r="AB45" s="10"/>
      <c r="AE45" s="1">
        <f>Q45</f>
        <v>0</v>
      </c>
    </row>
    <row r="46" spans="1:31">
      <c r="A46" s="143"/>
      <c r="B46" s="145"/>
      <c r="C46" s="145"/>
      <c r="D46" s="145"/>
      <c r="E46" s="145"/>
      <c r="F46" s="145"/>
      <c r="G46" s="145"/>
      <c r="H46" s="145"/>
      <c r="I46" s="233" t="s">
        <v>23</v>
      </c>
      <c r="J46" s="233"/>
      <c r="K46" s="234" t="s">
        <v>82</v>
      </c>
      <c r="L46" s="234"/>
      <c r="M46" s="235" t="s">
        <v>27</v>
      </c>
      <c r="N46" s="235"/>
      <c r="O46" s="236" t="s">
        <v>24</v>
      </c>
      <c r="P46" s="236"/>
      <c r="Q46" s="140"/>
      <c r="R46" s="231"/>
      <c r="S46" s="231"/>
      <c r="T46" s="231"/>
      <c r="U46" s="231"/>
      <c r="V46" s="231"/>
      <c r="W46" s="232"/>
      <c r="AC46" s="9" t="s">
        <v>85</v>
      </c>
    </row>
    <row r="47" spans="1:31" ht="20.6">
      <c r="A47" s="143"/>
      <c r="B47" s="145"/>
      <c r="C47" s="145"/>
      <c r="D47" s="145"/>
      <c r="E47" s="145"/>
      <c r="F47" s="145"/>
      <c r="G47" s="145"/>
      <c r="H47" s="145"/>
      <c r="I47" s="237"/>
      <c r="J47" s="237"/>
      <c r="K47" s="237"/>
      <c r="L47" s="237"/>
      <c r="M47" s="237"/>
      <c r="N47" s="237"/>
      <c r="O47" s="237"/>
      <c r="P47" s="237"/>
      <c r="Q47" s="140"/>
      <c r="R47" s="231"/>
      <c r="S47" s="231"/>
      <c r="T47" s="231"/>
      <c r="U47" s="231"/>
      <c r="V47" s="231"/>
      <c r="W47" s="232"/>
      <c r="Y47" s="6">
        <f>IF(I47="X", 0, 0)</f>
        <v>0</v>
      </c>
      <c r="Z47" s="6">
        <f>IF(K47="X", 1, 0)</f>
        <v>0</v>
      </c>
      <c r="AA47" s="6">
        <f>IF(M47="X", 2, 0)</f>
        <v>0</v>
      </c>
      <c r="AB47" s="6">
        <f>IF(O47="X", 3, 0)</f>
        <v>0</v>
      </c>
      <c r="AC47" s="5">
        <f>SUM(Y47:AB47)</f>
        <v>0</v>
      </c>
    </row>
    <row r="48" spans="1:31" ht="31" customHeight="1">
      <c r="A48" s="216" t="s">
        <v>424</v>
      </c>
      <c r="B48" s="217"/>
      <c r="C48" s="217"/>
      <c r="D48" s="217"/>
      <c r="E48" s="217"/>
      <c r="F48" s="217"/>
      <c r="G48" s="217"/>
      <c r="H48" s="217"/>
      <c r="I48" s="217"/>
      <c r="J48" s="217"/>
      <c r="K48" s="217"/>
      <c r="L48" s="217"/>
      <c r="M48" s="217"/>
      <c r="N48" s="217"/>
      <c r="O48" s="217"/>
      <c r="P48" s="217"/>
      <c r="Q48" s="217"/>
      <c r="R48" s="217"/>
      <c r="S48" s="217"/>
      <c r="T48" s="217"/>
      <c r="U48" s="217"/>
      <c r="V48" s="217"/>
      <c r="W48" s="218"/>
      <c r="Y48" s="10"/>
      <c r="Z48" s="10"/>
      <c r="AA48" s="10"/>
      <c r="AB48" s="10"/>
    </row>
    <row r="49" spans="1:31" ht="28" customHeight="1" thickBot="1">
      <c r="A49" s="219" t="s">
        <v>83</v>
      </c>
      <c r="B49" s="220"/>
      <c r="C49" s="220"/>
      <c r="D49" s="221" t="s">
        <v>425</v>
      </c>
      <c r="E49" s="221"/>
      <c r="F49" s="221"/>
      <c r="G49" s="221"/>
      <c r="H49" s="221"/>
      <c r="I49" s="221"/>
      <c r="J49" s="221"/>
      <c r="K49" s="221"/>
      <c r="L49" s="221"/>
      <c r="M49" s="221"/>
      <c r="N49" s="221"/>
      <c r="O49" s="221"/>
      <c r="P49" s="221"/>
      <c r="Q49" s="221"/>
      <c r="R49" s="221"/>
      <c r="S49" s="221"/>
      <c r="T49" s="221"/>
      <c r="U49" s="221"/>
      <c r="V49" s="221"/>
      <c r="W49" s="222"/>
      <c r="Y49" s="10"/>
      <c r="Z49" s="10"/>
      <c r="AA49" s="10"/>
      <c r="AB49" s="10"/>
    </row>
    <row r="50" spans="1:31" ht="56.15" customHeight="1">
      <c r="A50" s="142">
        <v>35</v>
      </c>
      <c r="B50" s="144" t="s">
        <v>281</v>
      </c>
      <c r="C50" s="144"/>
      <c r="D50" s="144"/>
      <c r="E50" s="144"/>
      <c r="F50" s="144"/>
      <c r="G50" s="144"/>
      <c r="H50" s="144"/>
      <c r="I50" s="245" t="s">
        <v>282</v>
      </c>
      <c r="J50" s="245"/>
      <c r="K50" s="246" t="s">
        <v>205</v>
      </c>
      <c r="L50" s="246"/>
      <c r="M50" s="247" t="s">
        <v>283</v>
      </c>
      <c r="N50" s="247"/>
      <c r="O50" s="248" t="s">
        <v>242</v>
      </c>
      <c r="P50" s="248"/>
      <c r="Q50" s="249">
        <f>AC52</f>
        <v>0</v>
      </c>
      <c r="R50" s="229"/>
      <c r="S50" s="229"/>
      <c r="T50" s="229"/>
      <c r="U50" s="229"/>
      <c r="V50" s="229"/>
      <c r="W50" s="230"/>
      <c r="AE50" s="1">
        <f>Q50</f>
        <v>0</v>
      </c>
    </row>
    <row r="51" spans="1:31">
      <c r="A51" s="143"/>
      <c r="B51" s="145"/>
      <c r="C51" s="145"/>
      <c r="D51" s="145"/>
      <c r="E51" s="145"/>
      <c r="F51" s="145"/>
      <c r="G51" s="145"/>
      <c r="H51" s="145"/>
      <c r="I51" s="233" t="s">
        <v>23</v>
      </c>
      <c r="J51" s="233"/>
      <c r="K51" s="234" t="s">
        <v>82</v>
      </c>
      <c r="L51" s="234"/>
      <c r="M51" s="235" t="s">
        <v>27</v>
      </c>
      <c r="N51" s="235"/>
      <c r="O51" s="236" t="s">
        <v>24</v>
      </c>
      <c r="P51" s="236"/>
      <c r="Q51" s="140"/>
      <c r="R51" s="231"/>
      <c r="S51" s="231"/>
      <c r="T51" s="231"/>
      <c r="U51" s="231"/>
      <c r="V51" s="231"/>
      <c r="W51" s="232"/>
      <c r="AC51" s="9" t="s">
        <v>85</v>
      </c>
    </row>
    <row r="52" spans="1:31" ht="20.6">
      <c r="A52" s="143"/>
      <c r="B52" s="145"/>
      <c r="C52" s="145"/>
      <c r="D52" s="145"/>
      <c r="E52" s="145"/>
      <c r="F52" s="145"/>
      <c r="G52" s="145"/>
      <c r="H52" s="145"/>
      <c r="I52" s="237"/>
      <c r="J52" s="237"/>
      <c r="K52" s="237"/>
      <c r="L52" s="237"/>
      <c r="M52" s="237"/>
      <c r="N52" s="237"/>
      <c r="O52" s="237"/>
      <c r="P52" s="237"/>
      <c r="Q52" s="140"/>
      <c r="R52" s="231"/>
      <c r="S52" s="231"/>
      <c r="T52" s="231"/>
      <c r="U52" s="231"/>
      <c r="V52" s="231"/>
      <c r="W52" s="232"/>
      <c r="Y52" s="6">
        <f>IF(I52="X", 0, 0)</f>
        <v>0</v>
      </c>
      <c r="Z52" s="6">
        <f>IF(K52="X", 1, 0)</f>
        <v>0</v>
      </c>
      <c r="AA52" s="6">
        <f>IF(M52="X", 2, 0)</f>
        <v>0</v>
      </c>
      <c r="AB52" s="6">
        <f>IF(O52="X", 3, 0)</f>
        <v>0</v>
      </c>
      <c r="AC52" s="5">
        <f>SUM(Y52:AB52)</f>
        <v>0</v>
      </c>
    </row>
    <row r="53" spans="1:31" ht="32.15" customHeight="1">
      <c r="A53" s="216" t="s">
        <v>426</v>
      </c>
      <c r="B53" s="217"/>
      <c r="C53" s="217"/>
      <c r="D53" s="217"/>
      <c r="E53" s="217"/>
      <c r="F53" s="217"/>
      <c r="G53" s="217"/>
      <c r="H53" s="217"/>
      <c r="I53" s="217"/>
      <c r="J53" s="217"/>
      <c r="K53" s="217"/>
      <c r="L53" s="217"/>
      <c r="M53" s="217"/>
      <c r="N53" s="217"/>
      <c r="O53" s="217"/>
      <c r="P53" s="217"/>
      <c r="Q53" s="217"/>
      <c r="R53" s="217"/>
      <c r="S53" s="217"/>
      <c r="T53" s="217"/>
      <c r="U53" s="217"/>
      <c r="V53" s="217"/>
      <c r="W53" s="218"/>
    </row>
    <row r="54" spans="1:31" ht="13.3" thickBot="1">
      <c r="A54" s="219" t="s">
        <v>83</v>
      </c>
      <c r="B54" s="220"/>
      <c r="C54" s="220"/>
      <c r="D54" s="221" t="s">
        <v>442</v>
      </c>
      <c r="E54" s="221"/>
      <c r="F54" s="221"/>
      <c r="G54" s="221"/>
      <c r="H54" s="221"/>
      <c r="I54" s="221"/>
      <c r="J54" s="221"/>
      <c r="K54" s="221"/>
      <c r="L54" s="221"/>
      <c r="M54" s="221"/>
      <c r="N54" s="221"/>
      <c r="O54" s="221"/>
      <c r="P54" s="221"/>
      <c r="Q54" s="221"/>
      <c r="R54" s="221"/>
      <c r="S54" s="221"/>
      <c r="T54" s="221"/>
      <c r="U54" s="221"/>
      <c r="V54" s="221"/>
      <c r="W54" s="222"/>
    </row>
    <row r="55" spans="1:31" ht="13.3" thickBot="1">
      <c r="A55" s="2"/>
      <c r="B55" s="2"/>
      <c r="C55" s="2"/>
      <c r="D55" s="2"/>
      <c r="E55" s="2"/>
      <c r="F55" s="2"/>
      <c r="G55" s="2"/>
      <c r="H55" s="2"/>
      <c r="I55" s="2"/>
      <c r="J55" s="2"/>
      <c r="K55" s="2"/>
      <c r="L55" s="2"/>
      <c r="M55" s="2"/>
      <c r="N55" s="2"/>
      <c r="O55" s="2"/>
      <c r="P55" s="2"/>
      <c r="Q55" s="2"/>
      <c r="R55" s="2"/>
      <c r="S55" s="2"/>
      <c r="T55" s="2"/>
      <c r="U55" s="2"/>
      <c r="V55" s="2"/>
      <c r="W55" s="2"/>
    </row>
    <row r="56" spans="1:31" ht="24" customHeight="1">
      <c r="A56" s="223" t="s">
        <v>265</v>
      </c>
      <c r="B56" s="224"/>
      <c r="C56" s="224"/>
      <c r="D56" s="224"/>
      <c r="E56" s="224"/>
      <c r="F56" s="224"/>
      <c r="G56" s="224"/>
      <c r="H56" s="224"/>
      <c r="I56" s="224"/>
      <c r="J56" s="224"/>
      <c r="K56" s="224"/>
      <c r="L56" s="224"/>
      <c r="M56" s="224"/>
      <c r="N56" s="224"/>
      <c r="O56" s="224"/>
      <c r="P56" s="225"/>
      <c r="Q56" s="11">
        <f>Q50+Q35+Q30+Q25+Q20+Q15+Q10+Q5+Q45+Q40</f>
        <v>0</v>
      </c>
      <c r="R56" s="214"/>
      <c r="S56" s="214"/>
      <c r="T56" s="214"/>
      <c r="U56" s="214"/>
      <c r="V56" s="214"/>
      <c r="W56" s="214"/>
    </row>
    <row r="57" spans="1:31" ht="13.3" thickBot="1">
      <c r="A57" s="226"/>
      <c r="B57" s="227"/>
      <c r="C57" s="227"/>
      <c r="D57" s="227"/>
      <c r="E57" s="227"/>
      <c r="F57" s="227"/>
      <c r="G57" s="227"/>
      <c r="H57" s="227"/>
      <c r="I57" s="227"/>
      <c r="J57" s="227"/>
      <c r="K57" s="227"/>
      <c r="L57" s="227"/>
      <c r="M57" s="227"/>
      <c r="N57" s="227"/>
      <c r="O57" s="227"/>
      <c r="P57" s="228"/>
      <c r="Q57" s="12" t="s">
        <v>284</v>
      </c>
      <c r="R57" s="215"/>
      <c r="S57" s="215"/>
      <c r="T57" s="215"/>
      <c r="U57" s="215"/>
      <c r="V57" s="215"/>
      <c r="W57" s="215"/>
    </row>
    <row r="58" spans="1:31">
      <c r="A58" s="2"/>
      <c r="B58" s="2"/>
      <c r="C58" s="2"/>
      <c r="D58" s="2"/>
      <c r="E58" s="2"/>
      <c r="F58" s="2"/>
      <c r="G58" s="2"/>
      <c r="H58" s="2"/>
      <c r="I58" s="2"/>
      <c r="J58" s="2"/>
      <c r="K58" s="2"/>
      <c r="L58" s="2"/>
      <c r="M58" s="2"/>
      <c r="N58" s="2"/>
      <c r="O58" s="2"/>
      <c r="P58" s="2"/>
      <c r="Q58" s="2"/>
      <c r="R58" s="2"/>
      <c r="S58" s="2"/>
      <c r="T58" s="2"/>
      <c r="U58" s="2"/>
      <c r="V58" s="2"/>
      <c r="W58" s="2"/>
    </row>
    <row r="59" spans="1:31">
      <c r="A59" s="2"/>
      <c r="B59" s="2"/>
      <c r="C59" s="2"/>
      <c r="D59" s="2"/>
      <c r="E59" s="2"/>
      <c r="F59" s="2"/>
      <c r="G59" s="2"/>
      <c r="H59" s="2"/>
      <c r="I59" s="2"/>
      <c r="J59" s="2"/>
      <c r="K59" s="2"/>
      <c r="L59" s="2"/>
      <c r="M59" s="2"/>
      <c r="N59" s="2"/>
      <c r="O59" s="2"/>
      <c r="P59" s="2"/>
      <c r="Q59" s="2"/>
      <c r="R59" s="2"/>
      <c r="S59" s="2"/>
      <c r="T59" s="2"/>
      <c r="U59" s="2"/>
      <c r="V59" s="2"/>
      <c r="W59" s="2"/>
    </row>
    <row r="60" spans="1:31">
      <c r="A60" s="2"/>
      <c r="B60" s="2"/>
      <c r="C60" s="2"/>
      <c r="D60" s="2"/>
      <c r="E60" s="2"/>
      <c r="F60" s="2"/>
      <c r="G60" s="2"/>
      <c r="H60" s="2"/>
      <c r="I60" s="2"/>
      <c r="J60" s="2"/>
      <c r="K60" s="2"/>
      <c r="L60" s="2"/>
      <c r="M60" s="2"/>
      <c r="N60" s="2"/>
      <c r="O60" s="2"/>
      <c r="P60" s="2"/>
      <c r="Q60" s="2"/>
      <c r="R60" s="2"/>
      <c r="S60" s="2"/>
      <c r="T60" s="2"/>
      <c r="U60" s="2"/>
      <c r="V60" s="2"/>
      <c r="W60" s="2"/>
    </row>
    <row r="61" spans="1:31">
      <c r="A61" s="2"/>
      <c r="B61" s="2"/>
      <c r="C61" s="2"/>
      <c r="D61" s="2"/>
      <c r="E61" s="2"/>
      <c r="F61" s="2"/>
      <c r="G61" s="2"/>
      <c r="H61" s="2"/>
      <c r="I61" s="2"/>
      <c r="J61" s="2"/>
      <c r="K61" s="2"/>
      <c r="L61" s="2"/>
      <c r="M61" s="2"/>
      <c r="N61" s="2"/>
      <c r="O61" s="2"/>
      <c r="P61" s="2"/>
      <c r="Q61" s="2"/>
      <c r="R61" s="2"/>
      <c r="S61" s="2"/>
      <c r="T61" s="2"/>
      <c r="U61" s="2"/>
      <c r="V61" s="2"/>
      <c r="W61" s="2"/>
    </row>
    <row r="62" spans="1:31">
      <c r="A62" s="2"/>
      <c r="B62" s="2"/>
      <c r="C62" s="2"/>
      <c r="D62" s="2"/>
      <c r="E62" s="2"/>
      <c r="F62" s="2"/>
      <c r="G62" s="2"/>
      <c r="H62" s="2"/>
      <c r="I62" s="2"/>
      <c r="J62" s="2"/>
      <c r="K62" s="2"/>
      <c r="L62" s="2"/>
      <c r="M62" s="2"/>
      <c r="N62" s="2"/>
      <c r="O62" s="2"/>
      <c r="P62" s="2"/>
      <c r="Q62" s="2"/>
      <c r="R62" s="2"/>
      <c r="S62" s="2"/>
      <c r="T62" s="2"/>
      <c r="U62" s="2"/>
      <c r="V62" s="2"/>
      <c r="W62" s="2"/>
    </row>
    <row r="63" spans="1:31">
      <c r="A63" s="2"/>
      <c r="B63" s="2"/>
      <c r="C63" s="2"/>
      <c r="D63" s="2"/>
      <c r="E63" s="2"/>
      <c r="F63" s="2"/>
      <c r="G63" s="2"/>
      <c r="H63" s="2"/>
      <c r="I63" s="2"/>
      <c r="J63" s="2"/>
      <c r="K63" s="2"/>
      <c r="L63" s="2"/>
      <c r="M63" s="2"/>
      <c r="N63" s="2"/>
      <c r="O63" s="2"/>
      <c r="P63" s="2"/>
      <c r="Q63" s="2"/>
      <c r="R63" s="2"/>
      <c r="S63" s="2"/>
      <c r="T63" s="2"/>
      <c r="U63" s="2"/>
      <c r="V63" s="2"/>
      <c r="W63" s="2"/>
    </row>
    <row r="64" spans="1:31">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t="s">
        <v>140</v>
      </c>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05"/>
      <c r="B69" s="206"/>
      <c r="C69" s="206"/>
      <c r="D69" s="206"/>
      <c r="E69" s="206"/>
      <c r="F69" s="206"/>
      <c r="G69" s="206"/>
      <c r="H69" s="206"/>
      <c r="I69" s="206"/>
      <c r="J69" s="206"/>
      <c r="K69" s="206"/>
      <c r="L69" s="206"/>
      <c r="M69" s="206"/>
      <c r="N69" s="206"/>
      <c r="O69" s="206"/>
      <c r="P69" s="206"/>
      <c r="Q69" s="206"/>
      <c r="R69" s="206"/>
      <c r="S69" s="206"/>
      <c r="T69" s="206"/>
      <c r="U69" s="206"/>
      <c r="V69" s="206"/>
      <c r="W69" s="207"/>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08"/>
      <c r="B72" s="209"/>
      <c r="C72" s="209"/>
      <c r="D72" s="209"/>
      <c r="E72" s="209"/>
      <c r="F72" s="209"/>
      <c r="G72" s="209"/>
      <c r="H72" s="209"/>
      <c r="I72" s="209"/>
      <c r="J72" s="209"/>
      <c r="K72" s="209"/>
      <c r="L72" s="209"/>
      <c r="M72" s="209"/>
      <c r="N72" s="209"/>
      <c r="O72" s="209"/>
      <c r="P72" s="209"/>
      <c r="Q72" s="209"/>
      <c r="R72" s="209"/>
      <c r="S72" s="209"/>
      <c r="T72" s="209"/>
      <c r="U72" s="209"/>
      <c r="V72" s="209"/>
      <c r="W72" s="210"/>
    </row>
    <row r="73" spans="1:23">
      <c r="A73" s="208"/>
      <c r="B73" s="209"/>
      <c r="C73" s="209"/>
      <c r="D73" s="209"/>
      <c r="E73" s="209"/>
      <c r="F73" s="209"/>
      <c r="G73" s="209"/>
      <c r="H73" s="209"/>
      <c r="I73" s="209"/>
      <c r="J73" s="209"/>
      <c r="K73" s="209"/>
      <c r="L73" s="209"/>
      <c r="M73" s="209"/>
      <c r="N73" s="209"/>
      <c r="O73" s="209"/>
      <c r="P73" s="209"/>
      <c r="Q73" s="209"/>
      <c r="R73" s="209"/>
      <c r="S73" s="209"/>
      <c r="T73" s="209"/>
      <c r="U73" s="209"/>
      <c r="V73" s="209"/>
      <c r="W73" s="210"/>
    </row>
    <row r="74" spans="1:23">
      <c r="A74" s="208"/>
      <c r="B74" s="209"/>
      <c r="C74" s="209"/>
      <c r="D74" s="209"/>
      <c r="E74" s="209"/>
      <c r="F74" s="209"/>
      <c r="G74" s="209"/>
      <c r="H74" s="209"/>
      <c r="I74" s="209"/>
      <c r="J74" s="209"/>
      <c r="K74" s="209"/>
      <c r="L74" s="209"/>
      <c r="M74" s="209"/>
      <c r="N74" s="209"/>
      <c r="O74" s="209"/>
      <c r="P74" s="209"/>
      <c r="Q74" s="209"/>
      <c r="R74" s="209"/>
      <c r="S74" s="209"/>
      <c r="T74" s="209"/>
      <c r="U74" s="209"/>
      <c r="V74" s="209"/>
      <c r="W74" s="210"/>
    </row>
    <row r="75" spans="1:23">
      <c r="A75" s="208"/>
      <c r="B75" s="209"/>
      <c r="C75" s="209"/>
      <c r="D75" s="209"/>
      <c r="E75" s="209"/>
      <c r="F75" s="209"/>
      <c r="G75" s="209"/>
      <c r="H75" s="209"/>
      <c r="I75" s="209"/>
      <c r="J75" s="209"/>
      <c r="K75" s="209"/>
      <c r="L75" s="209"/>
      <c r="M75" s="209"/>
      <c r="N75" s="209"/>
      <c r="O75" s="209"/>
      <c r="P75" s="209"/>
      <c r="Q75" s="209"/>
      <c r="R75" s="209"/>
      <c r="S75" s="209"/>
      <c r="T75" s="209"/>
      <c r="U75" s="209"/>
      <c r="V75" s="209"/>
      <c r="W75" s="210"/>
    </row>
    <row r="76" spans="1:23">
      <c r="A76" s="208"/>
      <c r="B76" s="209"/>
      <c r="C76" s="209"/>
      <c r="D76" s="209"/>
      <c r="E76" s="209"/>
      <c r="F76" s="209"/>
      <c r="G76" s="209"/>
      <c r="H76" s="209"/>
      <c r="I76" s="209"/>
      <c r="J76" s="209"/>
      <c r="K76" s="209"/>
      <c r="L76" s="209"/>
      <c r="M76" s="209"/>
      <c r="N76" s="209"/>
      <c r="O76" s="209"/>
      <c r="P76" s="209"/>
      <c r="Q76" s="209"/>
      <c r="R76" s="209"/>
      <c r="S76" s="209"/>
      <c r="T76" s="209"/>
      <c r="U76" s="209"/>
      <c r="V76" s="209"/>
      <c r="W76" s="210"/>
    </row>
    <row r="77" spans="1:23">
      <c r="A77" s="208"/>
      <c r="B77" s="209"/>
      <c r="C77" s="209"/>
      <c r="D77" s="209"/>
      <c r="E77" s="209"/>
      <c r="F77" s="209"/>
      <c r="G77" s="209"/>
      <c r="H77" s="209"/>
      <c r="I77" s="209"/>
      <c r="J77" s="209"/>
      <c r="K77" s="209"/>
      <c r="L77" s="209"/>
      <c r="M77" s="209"/>
      <c r="N77" s="209"/>
      <c r="O77" s="209"/>
      <c r="P77" s="209"/>
      <c r="Q77" s="209"/>
      <c r="R77" s="209"/>
      <c r="S77" s="209"/>
      <c r="T77" s="209"/>
      <c r="U77" s="209"/>
      <c r="V77" s="209"/>
      <c r="W77" s="210"/>
    </row>
    <row r="78" spans="1:23">
      <c r="A78" s="208"/>
      <c r="B78" s="209"/>
      <c r="C78" s="209"/>
      <c r="D78" s="209"/>
      <c r="E78" s="209"/>
      <c r="F78" s="209"/>
      <c r="G78" s="209"/>
      <c r="H78" s="209"/>
      <c r="I78" s="209"/>
      <c r="J78" s="209"/>
      <c r="K78" s="209"/>
      <c r="L78" s="209"/>
      <c r="M78" s="209"/>
      <c r="N78" s="209"/>
      <c r="O78" s="209"/>
      <c r="P78" s="209"/>
      <c r="Q78" s="209"/>
      <c r="R78" s="209"/>
      <c r="S78" s="209"/>
      <c r="T78" s="209"/>
      <c r="U78" s="209"/>
      <c r="V78" s="209"/>
      <c r="W78" s="210"/>
    </row>
    <row r="79" spans="1:23">
      <c r="A79" s="208"/>
      <c r="B79" s="209"/>
      <c r="C79" s="209"/>
      <c r="D79" s="209"/>
      <c r="E79" s="209"/>
      <c r="F79" s="209"/>
      <c r="G79" s="209"/>
      <c r="H79" s="209"/>
      <c r="I79" s="209"/>
      <c r="J79" s="209"/>
      <c r="K79" s="209"/>
      <c r="L79" s="209"/>
      <c r="M79" s="209"/>
      <c r="N79" s="209"/>
      <c r="O79" s="209"/>
      <c r="P79" s="209"/>
      <c r="Q79" s="209"/>
      <c r="R79" s="209"/>
      <c r="S79" s="209"/>
      <c r="T79" s="209"/>
      <c r="U79" s="209"/>
      <c r="V79" s="209"/>
      <c r="W79" s="210"/>
    </row>
    <row r="80" spans="1:23">
      <c r="A80" s="208"/>
      <c r="B80" s="209"/>
      <c r="C80" s="209"/>
      <c r="D80" s="209"/>
      <c r="E80" s="209"/>
      <c r="F80" s="209"/>
      <c r="G80" s="209"/>
      <c r="H80" s="209"/>
      <c r="I80" s="209"/>
      <c r="J80" s="209"/>
      <c r="K80" s="209"/>
      <c r="L80" s="209"/>
      <c r="M80" s="209"/>
      <c r="N80" s="209"/>
      <c r="O80" s="209"/>
      <c r="P80" s="209"/>
      <c r="Q80" s="209"/>
      <c r="R80" s="209"/>
      <c r="S80" s="209"/>
      <c r="T80" s="209"/>
      <c r="U80" s="209"/>
      <c r="V80" s="209"/>
      <c r="W80" s="210"/>
    </row>
    <row r="81" spans="1:23">
      <c r="A81" s="208"/>
      <c r="B81" s="209"/>
      <c r="C81" s="209"/>
      <c r="D81" s="209"/>
      <c r="E81" s="209"/>
      <c r="F81" s="209"/>
      <c r="G81" s="209"/>
      <c r="H81" s="209"/>
      <c r="I81" s="209"/>
      <c r="J81" s="209"/>
      <c r="K81" s="209"/>
      <c r="L81" s="209"/>
      <c r="M81" s="209"/>
      <c r="N81" s="209"/>
      <c r="O81" s="209"/>
      <c r="P81" s="209"/>
      <c r="Q81" s="209"/>
      <c r="R81" s="209"/>
      <c r="S81" s="209"/>
      <c r="T81" s="209"/>
      <c r="U81" s="209"/>
      <c r="V81" s="209"/>
      <c r="W81" s="210"/>
    </row>
    <row r="82" spans="1:23">
      <c r="A82" s="208"/>
      <c r="B82" s="209"/>
      <c r="C82" s="209"/>
      <c r="D82" s="209"/>
      <c r="E82" s="209"/>
      <c r="F82" s="209"/>
      <c r="G82" s="209"/>
      <c r="H82" s="209"/>
      <c r="I82" s="209"/>
      <c r="J82" s="209"/>
      <c r="K82" s="209"/>
      <c r="L82" s="209"/>
      <c r="M82" s="209"/>
      <c r="N82" s="209"/>
      <c r="O82" s="209"/>
      <c r="P82" s="209"/>
      <c r="Q82" s="209"/>
      <c r="R82" s="209"/>
      <c r="S82" s="209"/>
      <c r="T82" s="209"/>
      <c r="U82" s="209"/>
      <c r="V82" s="209"/>
      <c r="W82" s="210"/>
    </row>
    <row r="83" spans="1:23">
      <c r="A83" s="208"/>
      <c r="B83" s="209"/>
      <c r="C83" s="209"/>
      <c r="D83" s="209"/>
      <c r="E83" s="209"/>
      <c r="F83" s="209"/>
      <c r="G83" s="209"/>
      <c r="H83" s="209"/>
      <c r="I83" s="209"/>
      <c r="J83" s="209"/>
      <c r="K83" s="209"/>
      <c r="L83" s="209"/>
      <c r="M83" s="209"/>
      <c r="N83" s="209"/>
      <c r="O83" s="209"/>
      <c r="P83" s="209"/>
      <c r="Q83" s="209"/>
      <c r="R83" s="209"/>
      <c r="S83" s="209"/>
      <c r="T83" s="209"/>
      <c r="U83" s="209"/>
      <c r="V83" s="209"/>
      <c r="W83" s="210"/>
    </row>
    <row r="84" spans="1:23">
      <c r="A84" s="208"/>
      <c r="B84" s="209"/>
      <c r="C84" s="209"/>
      <c r="D84" s="209"/>
      <c r="E84" s="209"/>
      <c r="F84" s="209"/>
      <c r="G84" s="209"/>
      <c r="H84" s="209"/>
      <c r="I84" s="209"/>
      <c r="J84" s="209"/>
      <c r="K84" s="209"/>
      <c r="L84" s="209"/>
      <c r="M84" s="209"/>
      <c r="N84" s="209"/>
      <c r="O84" s="209"/>
      <c r="P84" s="209"/>
      <c r="Q84" s="209"/>
      <c r="R84" s="209"/>
      <c r="S84" s="209"/>
      <c r="T84" s="209"/>
      <c r="U84" s="209"/>
      <c r="V84" s="209"/>
      <c r="W84" s="210"/>
    </row>
    <row r="85" spans="1:23">
      <c r="A85" s="208"/>
      <c r="B85" s="209"/>
      <c r="C85" s="209"/>
      <c r="D85" s="209"/>
      <c r="E85" s="209"/>
      <c r="F85" s="209"/>
      <c r="G85" s="209"/>
      <c r="H85" s="209"/>
      <c r="I85" s="209"/>
      <c r="J85" s="209"/>
      <c r="K85" s="209"/>
      <c r="L85" s="209"/>
      <c r="M85" s="209"/>
      <c r="N85" s="209"/>
      <c r="O85" s="209"/>
      <c r="P85" s="209"/>
      <c r="Q85" s="209"/>
      <c r="R85" s="209"/>
      <c r="S85" s="209"/>
      <c r="T85" s="209"/>
      <c r="U85" s="209"/>
      <c r="V85" s="209"/>
      <c r="W85" s="210"/>
    </row>
    <row r="86" spans="1:23">
      <c r="A86" s="211"/>
      <c r="B86" s="212"/>
      <c r="C86" s="212"/>
      <c r="D86" s="212"/>
      <c r="E86" s="212"/>
      <c r="F86" s="212"/>
      <c r="G86" s="212"/>
      <c r="H86" s="212"/>
      <c r="I86" s="212"/>
      <c r="J86" s="212"/>
      <c r="K86" s="212"/>
      <c r="L86" s="212"/>
      <c r="M86" s="212"/>
      <c r="N86" s="212"/>
      <c r="O86" s="212"/>
      <c r="P86" s="212"/>
      <c r="Q86" s="212"/>
      <c r="R86" s="212"/>
      <c r="S86" s="212"/>
      <c r="T86" s="212"/>
      <c r="U86" s="212"/>
      <c r="V86" s="212"/>
      <c r="W86" s="213"/>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row r="799" spans="1:23">
      <c r="A799" s="2"/>
      <c r="B799" s="2"/>
      <c r="C799" s="2"/>
      <c r="D799" s="2"/>
      <c r="E799" s="2"/>
      <c r="F799" s="2"/>
      <c r="G799" s="2"/>
      <c r="H799" s="2"/>
      <c r="I799" s="2"/>
      <c r="J799" s="2"/>
      <c r="K799" s="2"/>
      <c r="L799" s="2"/>
      <c r="M799" s="2"/>
      <c r="N799" s="2"/>
      <c r="O799" s="2"/>
      <c r="P799" s="2"/>
      <c r="Q799" s="2"/>
      <c r="R799" s="2"/>
      <c r="S799" s="2"/>
      <c r="T799" s="2"/>
      <c r="U799" s="2"/>
      <c r="V799" s="2"/>
      <c r="W799" s="2"/>
    </row>
    <row r="800" spans="1:23">
      <c r="A800" s="2"/>
      <c r="B800" s="2"/>
      <c r="C800" s="2"/>
      <c r="D800" s="2"/>
      <c r="E800" s="2"/>
      <c r="F800" s="2"/>
      <c r="G800" s="2"/>
      <c r="H800" s="2"/>
      <c r="I800" s="2"/>
      <c r="J800" s="2"/>
      <c r="K800" s="2"/>
      <c r="L800" s="2"/>
      <c r="M800" s="2"/>
      <c r="N800" s="2"/>
      <c r="O800" s="2"/>
      <c r="P800" s="2"/>
      <c r="Q800" s="2"/>
      <c r="R800" s="2"/>
      <c r="S800" s="2"/>
      <c r="T800" s="2"/>
      <c r="U800" s="2"/>
      <c r="V800" s="2"/>
      <c r="W800" s="2"/>
    </row>
    <row r="801" spans="1:23">
      <c r="A801" s="2"/>
      <c r="B801" s="2"/>
      <c r="C801" s="2"/>
      <c r="D801" s="2"/>
      <c r="E801" s="2"/>
      <c r="F801" s="2"/>
      <c r="G801" s="2"/>
      <c r="H801" s="2"/>
      <c r="I801" s="2"/>
      <c r="J801" s="2"/>
      <c r="K801" s="2"/>
      <c r="L801" s="2"/>
      <c r="M801" s="2"/>
      <c r="N801" s="2"/>
      <c r="O801" s="2"/>
      <c r="P801" s="2"/>
      <c r="Q801" s="2"/>
      <c r="R801" s="2"/>
      <c r="S801" s="2"/>
      <c r="T801" s="2"/>
      <c r="U801" s="2"/>
      <c r="V801" s="2"/>
      <c r="W801" s="2"/>
    </row>
    <row r="802" spans="1:23">
      <c r="A802" s="2"/>
      <c r="B802" s="2"/>
      <c r="C802" s="2"/>
      <c r="D802" s="2"/>
      <c r="E802" s="2"/>
      <c r="F802" s="2"/>
      <c r="G802" s="2"/>
      <c r="H802" s="2"/>
      <c r="I802" s="2"/>
      <c r="J802" s="2"/>
      <c r="K802" s="2"/>
      <c r="L802" s="2"/>
      <c r="M802" s="2"/>
      <c r="N802" s="2"/>
      <c r="O802" s="2"/>
      <c r="P802" s="2"/>
      <c r="Q802" s="2"/>
      <c r="R802" s="2"/>
      <c r="S802" s="2"/>
      <c r="T802" s="2"/>
      <c r="U802" s="2"/>
      <c r="V802" s="2"/>
      <c r="W802" s="2"/>
    </row>
    <row r="803" spans="1:23">
      <c r="A803" s="2"/>
      <c r="B803" s="2"/>
      <c r="C803" s="2"/>
      <c r="D803" s="2"/>
      <c r="E803" s="2"/>
      <c r="F803" s="2"/>
      <c r="G803" s="2"/>
      <c r="H803" s="2"/>
      <c r="I803" s="2"/>
      <c r="J803" s="2"/>
      <c r="K803" s="2"/>
      <c r="L803" s="2"/>
      <c r="M803" s="2"/>
      <c r="N803" s="2"/>
      <c r="O803" s="2"/>
      <c r="P803" s="2"/>
      <c r="Q803" s="2"/>
      <c r="R803" s="2"/>
      <c r="S803" s="2"/>
      <c r="T803" s="2"/>
      <c r="U803" s="2"/>
      <c r="V803" s="2"/>
      <c r="W803" s="2"/>
    </row>
    <row r="804" spans="1:23">
      <c r="A804" s="2"/>
      <c r="B804" s="2"/>
      <c r="C804" s="2"/>
      <c r="D804" s="2"/>
      <c r="E804" s="2"/>
      <c r="F804" s="2"/>
      <c r="G804" s="2"/>
      <c r="H804" s="2"/>
      <c r="I804" s="2"/>
      <c r="J804" s="2"/>
      <c r="K804" s="2"/>
      <c r="L804" s="2"/>
      <c r="M804" s="2"/>
      <c r="N804" s="2"/>
      <c r="O804" s="2"/>
      <c r="P804" s="2"/>
      <c r="Q804" s="2"/>
      <c r="R804" s="2"/>
      <c r="S804" s="2"/>
      <c r="T804" s="2"/>
      <c r="U804" s="2"/>
      <c r="V804" s="2"/>
      <c r="W804" s="2"/>
    </row>
    <row r="805" spans="1:23">
      <c r="A805" s="2"/>
      <c r="B805" s="2"/>
      <c r="C805" s="2"/>
      <c r="D805" s="2"/>
      <c r="E805" s="2"/>
      <c r="F805" s="2"/>
      <c r="G805" s="2"/>
      <c r="H805" s="2"/>
      <c r="I805" s="2"/>
      <c r="J805" s="2"/>
      <c r="K805" s="2"/>
      <c r="L805" s="2"/>
      <c r="M805" s="2"/>
      <c r="N805" s="2"/>
      <c r="O805" s="2"/>
      <c r="P805" s="2"/>
      <c r="Q805" s="2"/>
      <c r="R805" s="2"/>
      <c r="S805" s="2"/>
      <c r="T805" s="2"/>
      <c r="U805" s="2"/>
      <c r="V805" s="2"/>
      <c r="W805" s="2"/>
    </row>
    <row r="806" spans="1:23">
      <c r="A806" s="2"/>
      <c r="B806" s="2"/>
      <c r="C806" s="2"/>
      <c r="D806" s="2"/>
      <c r="E806" s="2"/>
      <c r="F806" s="2"/>
      <c r="G806" s="2"/>
      <c r="H806" s="2"/>
      <c r="I806" s="2"/>
      <c r="J806" s="2"/>
      <c r="K806" s="2"/>
      <c r="L806" s="2"/>
      <c r="M806" s="2"/>
      <c r="N806" s="2"/>
      <c r="O806" s="2"/>
      <c r="P806" s="2"/>
      <c r="Q806" s="2"/>
      <c r="R806" s="2"/>
      <c r="S806" s="2"/>
      <c r="T806" s="2"/>
      <c r="U806" s="2"/>
      <c r="V806" s="2"/>
      <c r="W806" s="2"/>
    </row>
    <row r="807" spans="1:23">
      <c r="A807" s="2"/>
      <c r="B807" s="2"/>
      <c r="C807" s="2"/>
      <c r="D807" s="2"/>
      <c r="E807" s="2"/>
      <c r="F807" s="2"/>
      <c r="G807" s="2"/>
      <c r="H807" s="2"/>
      <c r="I807" s="2"/>
      <c r="J807" s="2"/>
      <c r="K807" s="2"/>
      <c r="L807" s="2"/>
      <c r="M807" s="2"/>
      <c r="N807" s="2"/>
      <c r="O807" s="2"/>
      <c r="P807" s="2"/>
      <c r="Q807" s="2"/>
      <c r="R807" s="2"/>
      <c r="S807" s="2"/>
      <c r="T807" s="2"/>
      <c r="U807" s="2"/>
      <c r="V807" s="2"/>
      <c r="W807" s="2"/>
    </row>
  </sheetData>
  <sheetProtection algorithmName="SHA-512" hashValue="akjZxXOV0kEPI6jQI1N5Lq4BtvDNsLCCw+g+pJlgXCzZbNOcWB90His+zxz7qy124l0zJ+hwMqeAo0ay7OCyXg==" saltValue="gReY5m0vHZgweJAO+Dzopg==" spinCount="100000" sheet="1" objects="1" scenarios="1" formatCells="0" formatColumns="0" formatRows="0"/>
  <mergeCells count="212">
    <mergeCell ref="A1:W1"/>
    <mergeCell ref="A3:A4"/>
    <mergeCell ref="B3:H4"/>
    <mergeCell ref="I3:J3"/>
    <mergeCell ref="K3:L3"/>
    <mergeCell ref="M3:N3"/>
    <mergeCell ref="O3:P3"/>
    <mergeCell ref="Q3:Q4"/>
    <mergeCell ref="R3:W4"/>
    <mergeCell ref="I4:J4"/>
    <mergeCell ref="K4:L4"/>
    <mergeCell ref="M4:N4"/>
    <mergeCell ref="O4:P4"/>
    <mergeCell ref="Y4:AB4"/>
    <mergeCell ref="A5:A7"/>
    <mergeCell ref="B5:H7"/>
    <mergeCell ref="I5:J5"/>
    <mergeCell ref="K5:L5"/>
    <mergeCell ref="M5:N5"/>
    <mergeCell ref="O5:P5"/>
    <mergeCell ref="Q5:Q7"/>
    <mergeCell ref="R5:W7"/>
    <mergeCell ref="I6:J6"/>
    <mergeCell ref="K6:L6"/>
    <mergeCell ref="M6:N6"/>
    <mergeCell ref="O6:P6"/>
    <mergeCell ref="I7:J7"/>
    <mergeCell ref="K7:L7"/>
    <mergeCell ref="M7:N7"/>
    <mergeCell ref="O7:P7"/>
    <mergeCell ref="A8:W8"/>
    <mergeCell ref="A9:C9"/>
    <mergeCell ref="D9:W9"/>
    <mergeCell ref="A10:A12"/>
    <mergeCell ref="B10:H12"/>
    <mergeCell ref="I10:J10"/>
    <mergeCell ref="K10:L10"/>
    <mergeCell ref="M10:N10"/>
    <mergeCell ref="O10:P10"/>
    <mergeCell ref="Q10:Q12"/>
    <mergeCell ref="R10:W12"/>
    <mergeCell ref="I11:J11"/>
    <mergeCell ref="K11:L11"/>
    <mergeCell ref="M11:N11"/>
    <mergeCell ref="O11:P11"/>
    <mergeCell ref="I12:J12"/>
    <mergeCell ref="K12:L12"/>
    <mergeCell ref="M12:N12"/>
    <mergeCell ref="O12:P12"/>
    <mergeCell ref="A13:W13"/>
    <mergeCell ref="A14:C14"/>
    <mergeCell ref="D14:W14"/>
    <mergeCell ref="A15:A17"/>
    <mergeCell ref="B15:H17"/>
    <mergeCell ref="I15:J15"/>
    <mergeCell ref="K15:L15"/>
    <mergeCell ref="M15:N15"/>
    <mergeCell ref="O15:P15"/>
    <mergeCell ref="Q15:Q17"/>
    <mergeCell ref="R15:W17"/>
    <mergeCell ref="I16:J16"/>
    <mergeCell ref="K16:L16"/>
    <mergeCell ref="M16:N16"/>
    <mergeCell ref="O16:P16"/>
    <mergeCell ref="I17:J17"/>
    <mergeCell ref="K17:L17"/>
    <mergeCell ref="M17:N17"/>
    <mergeCell ref="O17:P17"/>
    <mergeCell ref="A18:W18"/>
    <mergeCell ref="A19:C19"/>
    <mergeCell ref="D19:W19"/>
    <mergeCell ref="A20:A22"/>
    <mergeCell ref="B20:H22"/>
    <mergeCell ref="I20:J20"/>
    <mergeCell ref="K20:L20"/>
    <mergeCell ref="M20:N20"/>
    <mergeCell ref="O20:P20"/>
    <mergeCell ref="Q20:Q22"/>
    <mergeCell ref="R20:W22"/>
    <mergeCell ref="I21:J21"/>
    <mergeCell ref="K21:L21"/>
    <mergeCell ref="M21:N21"/>
    <mergeCell ref="O21:P21"/>
    <mergeCell ref="I22:J22"/>
    <mergeCell ref="K22:L22"/>
    <mergeCell ref="M22:N22"/>
    <mergeCell ref="O22:P22"/>
    <mergeCell ref="A23:W23"/>
    <mergeCell ref="A24:C24"/>
    <mergeCell ref="D24:W24"/>
    <mergeCell ref="A25:A27"/>
    <mergeCell ref="B25:H27"/>
    <mergeCell ref="I25:J25"/>
    <mergeCell ref="K25:L25"/>
    <mergeCell ref="M25:N25"/>
    <mergeCell ref="O25:P25"/>
    <mergeCell ref="Q25:Q27"/>
    <mergeCell ref="R25:W27"/>
    <mergeCell ref="I26:J26"/>
    <mergeCell ref="K26:L26"/>
    <mergeCell ref="M26:N26"/>
    <mergeCell ref="O26:P26"/>
    <mergeCell ref="I27:J27"/>
    <mergeCell ref="K27:L27"/>
    <mergeCell ref="M27:N27"/>
    <mergeCell ref="O27:P27"/>
    <mergeCell ref="A28:W28"/>
    <mergeCell ref="A29:C29"/>
    <mergeCell ref="D29:W29"/>
    <mergeCell ref="A30:A32"/>
    <mergeCell ref="B30:H32"/>
    <mergeCell ref="I30:J30"/>
    <mergeCell ref="K30:L30"/>
    <mergeCell ref="M30:N30"/>
    <mergeCell ref="O30:P30"/>
    <mergeCell ref="Q30:Q32"/>
    <mergeCell ref="R30:W32"/>
    <mergeCell ref="I31:J31"/>
    <mergeCell ref="K31:L31"/>
    <mergeCell ref="M31:N31"/>
    <mergeCell ref="O31:P31"/>
    <mergeCell ref="I32:J32"/>
    <mergeCell ref="K32:L32"/>
    <mergeCell ref="M32:N32"/>
    <mergeCell ref="O32:P32"/>
    <mergeCell ref="A33:W33"/>
    <mergeCell ref="A34:C34"/>
    <mergeCell ref="D34:W34"/>
    <mergeCell ref="A35:A37"/>
    <mergeCell ref="B35:H37"/>
    <mergeCell ref="I35:J35"/>
    <mergeCell ref="K35:L35"/>
    <mergeCell ref="M35:N35"/>
    <mergeCell ref="O35:P35"/>
    <mergeCell ref="Q35:Q37"/>
    <mergeCell ref="R35:W37"/>
    <mergeCell ref="I36:J36"/>
    <mergeCell ref="K36:L36"/>
    <mergeCell ref="M36:N36"/>
    <mergeCell ref="O36:P36"/>
    <mergeCell ref="I37:J37"/>
    <mergeCell ref="K37:L37"/>
    <mergeCell ref="M37:N37"/>
    <mergeCell ref="O37:P37"/>
    <mergeCell ref="A38:W38"/>
    <mergeCell ref="A39:C39"/>
    <mergeCell ref="D39:W39"/>
    <mergeCell ref="A40:A42"/>
    <mergeCell ref="B40:H42"/>
    <mergeCell ref="I40:J40"/>
    <mergeCell ref="K40:L40"/>
    <mergeCell ref="M40:N40"/>
    <mergeCell ref="O40:P40"/>
    <mergeCell ref="Q40:Q42"/>
    <mergeCell ref="R40:W42"/>
    <mergeCell ref="I41:J41"/>
    <mergeCell ref="K41:L41"/>
    <mergeCell ref="M41:N41"/>
    <mergeCell ref="O41:P41"/>
    <mergeCell ref="I42:J42"/>
    <mergeCell ref="K42:L42"/>
    <mergeCell ref="M42:N42"/>
    <mergeCell ref="O42:P42"/>
    <mergeCell ref="A43:W43"/>
    <mergeCell ref="A44:C44"/>
    <mergeCell ref="D44:W44"/>
    <mergeCell ref="A45:A47"/>
    <mergeCell ref="B45:H47"/>
    <mergeCell ref="I45:J45"/>
    <mergeCell ref="K45:L45"/>
    <mergeCell ref="M45:N45"/>
    <mergeCell ref="O45:P45"/>
    <mergeCell ref="Q45:Q47"/>
    <mergeCell ref="R45:W47"/>
    <mergeCell ref="I46:J46"/>
    <mergeCell ref="K46:L46"/>
    <mergeCell ref="M46:N46"/>
    <mergeCell ref="O46:P46"/>
    <mergeCell ref="I47:J47"/>
    <mergeCell ref="K47:L47"/>
    <mergeCell ref="M47:N47"/>
    <mergeCell ref="O47:P47"/>
    <mergeCell ref="A48:W48"/>
    <mergeCell ref="A49:C49"/>
    <mergeCell ref="D49:W49"/>
    <mergeCell ref="A50:A52"/>
    <mergeCell ref="B50:H52"/>
    <mergeCell ref="I50:J50"/>
    <mergeCell ref="K50:L50"/>
    <mergeCell ref="M50:N50"/>
    <mergeCell ref="O50:P50"/>
    <mergeCell ref="Q50:Q52"/>
    <mergeCell ref="R50:W52"/>
    <mergeCell ref="I51:J51"/>
    <mergeCell ref="K51:L51"/>
    <mergeCell ref="M51:N51"/>
    <mergeCell ref="O51:P51"/>
    <mergeCell ref="I52:J52"/>
    <mergeCell ref="K52:L52"/>
    <mergeCell ref="M52:N52"/>
    <mergeCell ref="O52:P52"/>
    <mergeCell ref="A69:W86"/>
    <mergeCell ref="A53:W53"/>
    <mergeCell ref="A54:C54"/>
    <mergeCell ref="D54:W54"/>
    <mergeCell ref="A56:P57"/>
    <mergeCell ref="R56:S56"/>
    <mergeCell ref="T56:U56"/>
    <mergeCell ref="V56:W56"/>
    <mergeCell ref="R57:S57"/>
    <mergeCell ref="T57:U57"/>
    <mergeCell ref="V57:W57"/>
  </mergeCells>
  <pageMargins left="0.7" right="0.7" top="0.75" bottom="0.75" header="0.3" footer="0.3"/>
  <pageSetup paperSize="9" orientation="landscape" horizontalDpi="0" verticalDpi="0"/>
  <rowBreaks count="4" manualBreakCount="4">
    <brk id="14" max="16383" man="1"/>
    <brk id="39" max="16383" man="1"/>
    <brk id="49" max="16383" man="1"/>
    <brk id="66"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B141-824F-BD4B-97E2-7BFF22D79DE5}">
  <sheetPr codeName="Foglio8"/>
  <dimension ref="A1:AH803"/>
  <sheetViews>
    <sheetView zoomScale="110" zoomScaleNormal="110" workbookViewId="0">
      <selection sqref="A1:W1"/>
    </sheetView>
  </sheetViews>
  <sheetFormatPr defaultColWidth="10.85546875" defaultRowHeight="12.9"/>
  <cols>
    <col min="1" max="8" width="4.5" style="1" customWidth="1"/>
    <col min="9" max="16" width="6" style="1" customWidth="1"/>
    <col min="17" max="17" width="9.85546875" style="1" customWidth="1"/>
    <col min="18" max="24" width="4.5" style="1" customWidth="1"/>
    <col min="25" max="28" width="4.5" style="1" hidden="1" customWidth="1"/>
    <col min="29" max="29" width="6.5" style="1" hidden="1" customWidth="1"/>
    <col min="30" max="30" width="4.5" style="1" customWidth="1"/>
    <col min="31" max="31" width="0" style="1" hidden="1" customWidth="1"/>
    <col min="32" max="16384" width="10.85546875" style="1"/>
  </cols>
  <sheetData>
    <row r="1" spans="1:34" ht="18.899999999999999" thickBot="1">
      <c r="A1" s="100" t="s">
        <v>291</v>
      </c>
      <c r="B1" s="101"/>
      <c r="C1" s="101"/>
      <c r="D1" s="101"/>
      <c r="E1" s="101"/>
      <c r="F1" s="101"/>
      <c r="G1" s="101"/>
      <c r="H1" s="101"/>
      <c r="I1" s="101"/>
      <c r="J1" s="101"/>
      <c r="K1" s="101"/>
      <c r="L1" s="101"/>
      <c r="M1" s="101"/>
      <c r="N1" s="101"/>
      <c r="O1" s="101"/>
      <c r="P1" s="101"/>
      <c r="Q1" s="101"/>
      <c r="R1" s="101"/>
      <c r="S1" s="101"/>
      <c r="T1" s="101"/>
      <c r="U1" s="101"/>
      <c r="V1" s="101"/>
      <c r="W1" s="102"/>
    </row>
    <row r="2" spans="1:34">
      <c r="A2" s="2"/>
      <c r="B2" s="2"/>
      <c r="C2" s="2"/>
      <c r="D2" s="2"/>
      <c r="E2" s="2"/>
      <c r="F2" s="2"/>
      <c r="G2" s="2"/>
      <c r="H2" s="2"/>
      <c r="I2" s="2"/>
      <c r="J2" s="2"/>
      <c r="K2" s="2"/>
      <c r="L2" s="2"/>
      <c r="M2" s="2"/>
      <c r="N2" s="2"/>
      <c r="O2" s="2"/>
      <c r="P2" s="2"/>
      <c r="Q2" s="2"/>
      <c r="R2" s="2"/>
      <c r="S2" s="2"/>
      <c r="T2" s="2"/>
      <c r="U2" s="2"/>
      <c r="V2" s="2"/>
      <c r="W2" s="2"/>
    </row>
    <row r="3" spans="1:34">
      <c r="A3" s="2"/>
      <c r="B3" s="2"/>
      <c r="C3" s="2"/>
      <c r="D3" s="2"/>
      <c r="E3" s="2"/>
      <c r="F3" s="2"/>
      <c r="G3" s="2"/>
      <c r="H3" s="2"/>
      <c r="I3" s="2"/>
      <c r="J3" s="2"/>
      <c r="K3" s="2"/>
      <c r="L3" s="2"/>
      <c r="M3" s="2"/>
      <c r="N3" s="2"/>
      <c r="O3" s="2"/>
      <c r="P3" s="2"/>
      <c r="Q3" s="2"/>
      <c r="R3" s="2"/>
      <c r="S3" s="2"/>
      <c r="T3" s="2"/>
      <c r="U3" s="2"/>
      <c r="V3" s="2"/>
      <c r="W3" s="2"/>
    </row>
    <row r="4" spans="1:34" ht="15.9">
      <c r="A4" s="147" t="s">
        <v>77</v>
      </c>
      <c r="B4" s="147" t="s">
        <v>0</v>
      </c>
      <c r="C4" s="147"/>
      <c r="D4" s="147"/>
      <c r="E4" s="147"/>
      <c r="F4" s="147"/>
      <c r="G4" s="147"/>
      <c r="H4" s="147"/>
      <c r="I4" s="256" t="s">
        <v>2</v>
      </c>
      <c r="J4" s="257"/>
      <c r="K4" s="260" t="s">
        <v>2</v>
      </c>
      <c r="L4" s="261"/>
      <c r="M4" s="264" t="s">
        <v>2</v>
      </c>
      <c r="N4" s="265"/>
      <c r="O4" s="268" t="s">
        <v>2</v>
      </c>
      <c r="P4" s="269"/>
      <c r="Q4" s="187" t="s">
        <v>19</v>
      </c>
      <c r="R4" s="251" t="s">
        <v>3</v>
      </c>
      <c r="S4" s="252"/>
      <c r="T4" s="252"/>
      <c r="U4" s="252"/>
      <c r="V4" s="252"/>
      <c r="W4" s="253"/>
      <c r="AF4" s="13"/>
      <c r="AG4" s="13"/>
      <c r="AH4"/>
    </row>
    <row r="5" spans="1:34" ht="16.3" thickBot="1">
      <c r="A5" s="187"/>
      <c r="B5" s="187"/>
      <c r="C5" s="187"/>
      <c r="D5" s="187"/>
      <c r="E5" s="187"/>
      <c r="F5" s="187"/>
      <c r="G5" s="187"/>
      <c r="H5" s="187"/>
      <c r="I5" s="258" t="s">
        <v>78</v>
      </c>
      <c r="J5" s="259"/>
      <c r="K5" s="262" t="s">
        <v>79</v>
      </c>
      <c r="L5" s="263"/>
      <c r="M5" s="266" t="s">
        <v>80</v>
      </c>
      <c r="N5" s="267"/>
      <c r="O5" s="270" t="s">
        <v>81</v>
      </c>
      <c r="P5" s="271"/>
      <c r="Q5" s="250"/>
      <c r="R5" s="254"/>
      <c r="S5" s="215"/>
      <c r="T5" s="215"/>
      <c r="U5" s="215"/>
      <c r="V5" s="215"/>
      <c r="W5" s="255"/>
      <c r="Y5" s="186" t="s">
        <v>26</v>
      </c>
      <c r="Z5" s="186"/>
      <c r="AA5" s="186"/>
      <c r="AB5" s="186"/>
      <c r="AF5" s="13"/>
      <c r="AG5" s="13"/>
      <c r="AH5"/>
    </row>
    <row r="6" spans="1:34" ht="68.150000000000006" customHeight="1">
      <c r="A6" s="142">
        <v>36</v>
      </c>
      <c r="B6" s="144" t="s">
        <v>293</v>
      </c>
      <c r="C6" s="144"/>
      <c r="D6" s="144"/>
      <c r="E6" s="144"/>
      <c r="F6" s="144"/>
      <c r="G6" s="144"/>
      <c r="H6" s="144"/>
      <c r="I6" s="245" t="s">
        <v>294</v>
      </c>
      <c r="J6" s="245"/>
      <c r="K6" s="246" t="s">
        <v>295</v>
      </c>
      <c r="L6" s="246"/>
      <c r="M6" s="247" t="s">
        <v>296</v>
      </c>
      <c r="N6" s="247"/>
      <c r="O6" s="248" t="s">
        <v>297</v>
      </c>
      <c r="P6" s="248"/>
      <c r="Q6" s="249">
        <f>AC8</f>
        <v>0</v>
      </c>
      <c r="R6" s="229"/>
      <c r="S6" s="229"/>
      <c r="T6" s="229"/>
      <c r="U6" s="229"/>
      <c r="V6" s="229"/>
      <c r="W6" s="230"/>
      <c r="AE6" s="1">
        <f>Q6</f>
        <v>0</v>
      </c>
      <c r="AF6" s="13"/>
      <c r="AG6" s="13"/>
      <c r="AH6"/>
    </row>
    <row r="7" spans="1:34" ht="15.9">
      <c r="A7" s="143"/>
      <c r="B7" s="145"/>
      <c r="C7" s="145"/>
      <c r="D7" s="145"/>
      <c r="E7" s="145"/>
      <c r="F7" s="145"/>
      <c r="G7" s="145"/>
      <c r="H7" s="145"/>
      <c r="I7" s="233" t="s">
        <v>23</v>
      </c>
      <c r="J7" s="233"/>
      <c r="K7" s="234" t="s">
        <v>27</v>
      </c>
      <c r="L7" s="234"/>
      <c r="M7" s="235" t="s">
        <v>28</v>
      </c>
      <c r="N7" s="235"/>
      <c r="O7" s="236" t="s">
        <v>25</v>
      </c>
      <c r="P7" s="236"/>
      <c r="Q7" s="140"/>
      <c r="R7" s="231"/>
      <c r="S7" s="231"/>
      <c r="T7" s="231"/>
      <c r="U7" s="231"/>
      <c r="V7" s="231"/>
      <c r="W7" s="232"/>
      <c r="AC7" s="9" t="s">
        <v>85</v>
      </c>
      <c r="AF7" s="13"/>
      <c r="AG7" s="13"/>
      <c r="AH7"/>
    </row>
    <row r="8" spans="1:34" ht="25" customHeight="1">
      <c r="A8" s="143"/>
      <c r="B8" s="145"/>
      <c r="C8" s="145"/>
      <c r="D8" s="145"/>
      <c r="E8" s="145"/>
      <c r="F8" s="145"/>
      <c r="G8" s="145"/>
      <c r="H8" s="145"/>
      <c r="I8" s="237"/>
      <c r="J8" s="237"/>
      <c r="K8" s="237"/>
      <c r="L8" s="237"/>
      <c r="M8" s="237"/>
      <c r="N8" s="237"/>
      <c r="O8" s="237"/>
      <c r="P8" s="237"/>
      <c r="Q8" s="140"/>
      <c r="R8" s="231"/>
      <c r="S8" s="231"/>
      <c r="T8" s="231"/>
      <c r="U8" s="231"/>
      <c r="V8" s="231"/>
      <c r="W8" s="232"/>
      <c r="Y8" s="6">
        <f>IF(I8="X", 0, 0)</f>
        <v>0</v>
      </c>
      <c r="Z8" s="6">
        <f>IF(K8="X", 2, 0)</f>
        <v>0</v>
      </c>
      <c r="AA8" s="6">
        <f>IF(M8="X", 4, 0)</f>
        <v>0</v>
      </c>
      <c r="AB8" s="6">
        <f>IF(O8="X", 6, 0)</f>
        <v>0</v>
      </c>
      <c r="AC8" s="5">
        <f>SUM(Y8:AB8)</f>
        <v>0</v>
      </c>
      <c r="AF8" s="13"/>
      <c r="AG8" s="13"/>
      <c r="AH8"/>
    </row>
    <row r="9" spans="1:34" ht="25" customHeight="1">
      <c r="A9" s="216" t="s">
        <v>525</v>
      </c>
      <c r="B9" s="217"/>
      <c r="C9" s="217"/>
      <c r="D9" s="217"/>
      <c r="E9" s="217"/>
      <c r="F9" s="217"/>
      <c r="G9" s="217"/>
      <c r="H9" s="217"/>
      <c r="I9" s="217"/>
      <c r="J9" s="217"/>
      <c r="K9" s="217"/>
      <c r="L9" s="217"/>
      <c r="M9" s="217"/>
      <c r="N9" s="217"/>
      <c r="O9" s="217"/>
      <c r="P9" s="217"/>
      <c r="Q9" s="217"/>
      <c r="R9" s="217"/>
      <c r="S9" s="217"/>
      <c r="T9" s="217"/>
      <c r="U9" s="217"/>
      <c r="V9" s="217"/>
      <c r="W9" s="218"/>
      <c r="AF9" s="13"/>
      <c r="AG9" s="13"/>
      <c r="AH9"/>
    </row>
    <row r="10" spans="1:34" ht="26.15" customHeight="1" thickBot="1">
      <c r="A10" s="219" t="s">
        <v>83</v>
      </c>
      <c r="B10" s="220"/>
      <c r="C10" s="220"/>
      <c r="D10" s="221" t="s">
        <v>526</v>
      </c>
      <c r="E10" s="221"/>
      <c r="F10" s="221"/>
      <c r="G10" s="221"/>
      <c r="H10" s="221"/>
      <c r="I10" s="221"/>
      <c r="J10" s="221"/>
      <c r="K10" s="221"/>
      <c r="L10" s="221"/>
      <c r="M10" s="221"/>
      <c r="N10" s="221"/>
      <c r="O10" s="221"/>
      <c r="P10" s="221"/>
      <c r="Q10" s="221"/>
      <c r="R10" s="221"/>
      <c r="S10" s="221"/>
      <c r="T10" s="221"/>
      <c r="U10" s="221"/>
      <c r="V10" s="221"/>
      <c r="W10" s="222"/>
      <c r="AF10" s="13"/>
      <c r="AG10" s="13"/>
      <c r="AH10"/>
    </row>
    <row r="11" spans="1:34" ht="67" customHeight="1">
      <c r="A11" s="142">
        <v>37</v>
      </c>
      <c r="B11" s="144" t="s">
        <v>443</v>
      </c>
      <c r="C11" s="144"/>
      <c r="D11" s="144"/>
      <c r="E11" s="144"/>
      <c r="F11" s="144"/>
      <c r="G11" s="144"/>
      <c r="H11" s="144"/>
      <c r="I11" s="245" t="s">
        <v>298</v>
      </c>
      <c r="J11" s="245"/>
      <c r="K11" s="246" t="s">
        <v>299</v>
      </c>
      <c r="L11" s="246"/>
      <c r="M11" s="247" t="s">
        <v>314</v>
      </c>
      <c r="N11" s="247"/>
      <c r="O11" s="248" t="s">
        <v>145</v>
      </c>
      <c r="P11" s="248"/>
      <c r="Q11" s="249">
        <f>AC13</f>
        <v>0</v>
      </c>
      <c r="R11" s="229"/>
      <c r="S11" s="229"/>
      <c r="T11" s="229"/>
      <c r="U11" s="229"/>
      <c r="V11" s="229"/>
      <c r="W11" s="230"/>
      <c r="AE11" s="1">
        <f>Q11</f>
        <v>0</v>
      </c>
      <c r="AF11" s="13"/>
      <c r="AG11" s="13"/>
      <c r="AH11"/>
    </row>
    <row r="12" spans="1:34" ht="15.9">
      <c r="A12" s="143"/>
      <c r="B12" s="145"/>
      <c r="C12" s="145"/>
      <c r="D12" s="145"/>
      <c r="E12" s="145"/>
      <c r="F12" s="145"/>
      <c r="G12" s="145"/>
      <c r="H12" s="145"/>
      <c r="I12" s="233" t="s">
        <v>23</v>
      </c>
      <c r="J12" s="233"/>
      <c r="K12" s="234" t="s">
        <v>27</v>
      </c>
      <c r="L12" s="234"/>
      <c r="M12" s="235" t="s">
        <v>28</v>
      </c>
      <c r="N12" s="235"/>
      <c r="O12" s="236" t="s">
        <v>25</v>
      </c>
      <c r="P12" s="236"/>
      <c r="Q12" s="140"/>
      <c r="R12" s="231"/>
      <c r="S12" s="231"/>
      <c r="T12" s="231"/>
      <c r="U12" s="231"/>
      <c r="V12" s="231"/>
      <c r="W12" s="232"/>
      <c r="AC12" s="9" t="s">
        <v>85</v>
      </c>
      <c r="AF12" s="13"/>
      <c r="AG12" s="13"/>
      <c r="AH12"/>
    </row>
    <row r="13" spans="1:34" ht="24" customHeight="1">
      <c r="A13" s="143"/>
      <c r="B13" s="145"/>
      <c r="C13" s="145"/>
      <c r="D13" s="145"/>
      <c r="E13" s="145"/>
      <c r="F13" s="145"/>
      <c r="G13" s="145"/>
      <c r="H13" s="145"/>
      <c r="I13" s="237"/>
      <c r="J13" s="237"/>
      <c r="K13" s="237"/>
      <c r="L13" s="237"/>
      <c r="M13" s="237"/>
      <c r="N13" s="237"/>
      <c r="O13" s="237"/>
      <c r="P13" s="237"/>
      <c r="Q13" s="140"/>
      <c r="R13" s="231"/>
      <c r="S13" s="231"/>
      <c r="T13" s="231"/>
      <c r="U13" s="231"/>
      <c r="V13" s="231"/>
      <c r="W13" s="232"/>
      <c r="Y13" s="6">
        <f>IF(I13="X", 0, 0)</f>
        <v>0</v>
      </c>
      <c r="Z13" s="6">
        <f>IF(K13="X", 2, 0)</f>
        <v>0</v>
      </c>
      <c r="AA13" s="6">
        <f>IF(M13="X", 4, 0)</f>
        <v>0</v>
      </c>
      <c r="AB13" s="6">
        <f>IF(O13="X", 6, 0)</f>
        <v>0</v>
      </c>
      <c r="AC13" s="5">
        <f>SUM(Y13:AB13)</f>
        <v>0</v>
      </c>
      <c r="AF13" s="13"/>
      <c r="AG13" s="13"/>
      <c r="AH13"/>
    </row>
    <row r="14" spans="1:34" ht="30" customHeight="1">
      <c r="A14" s="216" t="s">
        <v>444</v>
      </c>
      <c r="B14" s="217"/>
      <c r="C14" s="217"/>
      <c r="D14" s="217"/>
      <c r="E14" s="217"/>
      <c r="F14" s="217"/>
      <c r="G14" s="217"/>
      <c r="H14" s="217"/>
      <c r="I14" s="217"/>
      <c r="J14" s="217"/>
      <c r="K14" s="217"/>
      <c r="L14" s="217"/>
      <c r="M14" s="217"/>
      <c r="N14" s="217"/>
      <c r="O14" s="217"/>
      <c r="P14" s="217"/>
      <c r="Q14" s="217"/>
      <c r="R14" s="217"/>
      <c r="S14" s="217"/>
      <c r="T14" s="217"/>
      <c r="U14" s="217"/>
      <c r="V14" s="217"/>
      <c r="W14" s="218"/>
      <c r="AF14" s="13"/>
      <c r="AG14" s="13"/>
      <c r="AH14"/>
    </row>
    <row r="15" spans="1:34" ht="28" customHeight="1" thickBot="1">
      <c r="A15" s="219" t="s">
        <v>83</v>
      </c>
      <c r="B15" s="220"/>
      <c r="C15" s="220"/>
      <c r="D15" s="221" t="s">
        <v>527</v>
      </c>
      <c r="E15" s="221"/>
      <c r="F15" s="221"/>
      <c r="G15" s="221"/>
      <c r="H15" s="221"/>
      <c r="I15" s="221"/>
      <c r="J15" s="221"/>
      <c r="K15" s="221"/>
      <c r="L15" s="221"/>
      <c r="M15" s="221"/>
      <c r="N15" s="221"/>
      <c r="O15" s="221"/>
      <c r="P15" s="221"/>
      <c r="Q15" s="221"/>
      <c r="R15" s="221"/>
      <c r="S15" s="221"/>
      <c r="T15" s="221"/>
      <c r="U15" s="221"/>
      <c r="V15" s="221"/>
      <c r="W15" s="222"/>
      <c r="AF15" s="13"/>
      <c r="AG15" s="13"/>
      <c r="AH15"/>
    </row>
    <row r="16" spans="1:34" ht="82" customHeight="1">
      <c r="A16" s="142">
        <v>38</v>
      </c>
      <c r="B16" s="144" t="s">
        <v>528</v>
      </c>
      <c r="C16" s="144"/>
      <c r="D16" s="144"/>
      <c r="E16" s="144"/>
      <c r="F16" s="144"/>
      <c r="G16" s="144"/>
      <c r="H16" s="144"/>
      <c r="I16" s="245" t="s">
        <v>298</v>
      </c>
      <c r="J16" s="245"/>
      <c r="K16" s="246" t="s">
        <v>147</v>
      </c>
      <c r="L16" s="246"/>
      <c r="M16" s="247" t="s">
        <v>148</v>
      </c>
      <c r="N16" s="247"/>
      <c r="O16" s="248" t="s">
        <v>145</v>
      </c>
      <c r="P16" s="248"/>
      <c r="Q16" s="249">
        <f>AC18</f>
        <v>0</v>
      </c>
      <c r="R16" s="229"/>
      <c r="S16" s="229"/>
      <c r="T16" s="229"/>
      <c r="U16" s="229"/>
      <c r="V16" s="229"/>
      <c r="W16" s="230"/>
      <c r="AE16" s="1">
        <f>Q16</f>
        <v>0</v>
      </c>
      <c r="AF16" s="13"/>
      <c r="AG16" s="13"/>
      <c r="AH16"/>
    </row>
    <row r="17" spans="1:34" ht="14.15" customHeight="1">
      <c r="A17" s="143"/>
      <c r="B17" s="145"/>
      <c r="C17" s="145"/>
      <c r="D17" s="145"/>
      <c r="E17" s="145"/>
      <c r="F17" s="145"/>
      <c r="G17" s="145"/>
      <c r="H17" s="145"/>
      <c r="I17" s="233" t="s">
        <v>23</v>
      </c>
      <c r="J17" s="233"/>
      <c r="K17" s="234" t="s">
        <v>82</v>
      </c>
      <c r="L17" s="234"/>
      <c r="M17" s="235" t="s">
        <v>27</v>
      </c>
      <c r="N17" s="235"/>
      <c r="O17" s="236" t="s">
        <v>24</v>
      </c>
      <c r="P17" s="236"/>
      <c r="Q17" s="140"/>
      <c r="R17" s="231"/>
      <c r="S17" s="231"/>
      <c r="T17" s="231"/>
      <c r="U17" s="231"/>
      <c r="V17" s="231"/>
      <c r="W17" s="232"/>
      <c r="AC17" s="9" t="s">
        <v>85</v>
      </c>
      <c r="AF17" s="13"/>
      <c r="AG17" s="13"/>
      <c r="AH17"/>
    </row>
    <row r="18" spans="1:34" ht="20.6">
      <c r="A18" s="143"/>
      <c r="B18" s="145"/>
      <c r="C18" s="145"/>
      <c r="D18" s="145"/>
      <c r="E18" s="145"/>
      <c r="F18" s="145"/>
      <c r="G18" s="145"/>
      <c r="H18" s="145"/>
      <c r="I18" s="237"/>
      <c r="J18" s="237"/>
      <c r="K18" s="237"/>
      <c r="L18" s="237"/>
      <c r="M18" s="237"/>
      <c r="N18" s="237"/>
      <c r="O18" s="237"/>
      <c r="P18" s="237"/>
      <c r="Q18" s="140"/>
      <c r="R18" s="231"/>
      <c r="S18" s="231"/>
      <c r="T18" s="231"/>
      <c r="U18" s="231"/>
      <c r="V18" s="231"/>
      <c r="W18" s="232"/>
      <c r="Y18" s="6">
        <f>IF(I18="X", 0, 0)</f>
        <v>0</v>
      </c>
      <c r="Z18" s="6">
        <f>IF(K18="X", 1, 0)</f>
        <v>0</v>
      </c>
      <c r="AA18" s="6">
        <f>IF(M18="X", 2, 0)</f>
        <v>0</v>
      </c>
      <c r="AB18" s="6">
        <f>IF(O18="X", 3, 0)</f>
        <v>0</v>
      </c>
      <c r="AC18" s="5">
        <f>SUM(Y18:AB18)</f>
        <v>0</v>
      </c>
      <c r="AF18" s="13"/>
      <c r="AG18" s="13"/>
      <c r="AH18"/>
    </row>
    <row r="19" spans="1:34" ht="23.15" customHeight="1">
      <c r="A19" s="216" t="s">
        <v>445</v>
      </c>
      <c r="B19" s="217"/>
      <c r="C19" s="217"/>
      <c r="D19" s="217"/>
      <c r="E19" s="217"/>
      <c r="F19" s="217"/>
      <c r="G19" s="217"/>
      <c r="H19" s="217"/>
      <c r="I19" s="217"/>
      <c r="J19" s="217"/>
      <c r="K19" s="217"/>
      <c r="L19" s="217"/>
      <c r="M19" s="217"/>
      <c r="N19" s="217"/>
      <c r="O19" s="217"/>
      <c r="P19" s="217"/>
      <c r="Q19" s="217"/>
      <c r="R19" s="217"/>
      <c r="S19" s="217"/>
      <c r="T19" s="217"/>
      <c r="U19" s="217"/>
      <c r="V19" s="217"/>
      <c r="W19" s="218"/>
      <c r="AF19" s="13"/>
      <c r="AG19" s="13"/>
      <c r="AH19"/>
    </row>
    <row r="20" spans="1:34" ht="17.149999999999999" customHeight="1" thickBot="1">
      <c r="A20" s="219" t="s">
        <v>83</v>
      </c>
      <c r="B20" s="220"/>
      <c r="C20" s="220"/>
      <c r="D20" s="221" t="s">
        <v>427</v>
      </c>
      <c r="E20" s="221"/>
      <c r="F20" s="221"/>
      <c r="G20" s="221"/>
      <c r="H20" s="221"/>
      <c r="I20" s="221"/>
      <c r="J20" s="221"/>
      <c r="K20" s="221"/>
      <c r="L20" s="221"/>
      <c r="M20" s="221"/>
      <c r="N20" s="221"/>
      <c r="O20" s="221"/>
      <c r="P20" s="221"/>
      <c r="Q20" s="221"/>
      <c r="R20" s="221"/>
      <c r="S20" s="221"/>
      <c r="T20" s="221"/>
      <c r="U20" s="221"/>
      <c r="V20" s="221"/>
      <c r="W20" s="222"/>
      <c r="AF20" s="13"/>
      <c r="AG20" s="13"/>
      <c r="AH20"/>
    </row>
    <row r="21" spans="1:34" ht="57" customHeight="1">
      <c r="A21" s="142">
        <v>39</v>
      </c>
      <c r="B21" s="144" t="s">
        <v>300</v>
      </c>
      <c r="C21" s="144"/>
      <c r="D21" s="144"/>
      <c r="E21" s="144"/>
      <c r="F21" s="144"/>
      <c r="G21" s="144"/>
      <c r="H21" s="144"/>
      <c r="I21" s="245" t="s">
        <v>294</v>
      </c>
      <c r="J21" s="245"/>
      <c r="K21" s="246" t="s">
        <v>301</v>
      </c>
      <c r="L21" s="246"/>
      <c r="M21" s="247" t="s">
        <v>296</v>
      </c>
      <c r="N21" s="247"/>
      <c r="O21" s="248" t="s">
        <v>302</v>
      </c>
      <c r="P21" s="248"/>
      <c r="Q21" s="249">
        <f>AC23</f>
        <v>0</v>
      </c>
      <c r="R21" s="229"/>
      <c r="S21" s="229"/>
      <c r="T21" s="229"/>
      <c r="U21" s="229"/>
      <c r="V21" s="229"/>
      <c r="W21" s="230"/>
      <c r="AE21" s="1">
        <f>Q21</f>
        <v>0</v>
      </c>
      <c r="AF21" s="13"/>
      <c r="AG21" s="13"/>
      <c r="AH21"/>
    </row>
    <row r="22" spans="1:34" ht="15.9">
      <c r="A22" s="143"/>
      <c r="B22" s="145"/>
      <c r="C22" s="145"/>
      <c r="D22" s="145"/>
      <c r="E22" s="145"/>
      <c r="F22" s="145"/>
      <c r="G22" s="145"/>
      <c r="H22" s="145"/>
      <c r="I22" s="233" t="s">
        <v>23</v>
      </c>
      <c r="J22" s="233"/>
      <c r="K22" s="234" t="s">
        <v>27</v>
      </c>
      <c r="L22" s="234"/>
      <c r="M22" s="235" t="s">
        <v>28</v>
      </c>
      <c r="N22" s="235"/>
      <c r="O22" s="236" t="s">
        <v>25</v>
      </c>
      <c r="P22" s="236"/>
      <c r="Q22" s="140"/>
      <c r="R22" s="231"/>
      <c r="S22" s="231"/>
      <c r="T22" s="231"/>
      <c r="U22" s="231"/>
      <c r="V22" s="231"/>
      <c r="W22" s="232"/>
      <c r="AC22" s="9" t="s">
        <v>85</v>
      </c>
      <c r="AF22" s="13"/>
      <c r="AG22" s="13"/>
      <c r="AH22"/>
    </row>
    <row r="23" spans="1:34" ht="20.6">
      <c r="A23" s="143"/>
      <c r="B23" s="145"/>
      <c r="C23" s="145"/>
      <c r="D23" s="145"/>
      <c r="E23" s="145"/>
      <c r="F23" s="145"/>
      <c r="G23" s="145"/>
      <c r="H23" s="145"/>
      <c r="I23" s="237"/>
      <c r="J23" s="237"/>
      <c r="K23" s="237"/>
      <c r="L23" s="237"/>
      <c r="M23" s="237"/>
      <c r="N23" s="237"/>
      <c r="O23" s="237"/>
      <c r="P23" s="237"/>
      <c r="Q23" s="140"/>
      <c r="R23" s="231"/>
      <c r="S23" s="231"/>
      <c r="T23" s="231"/>
      <c r="U23" s="231"/>
      <c r="V23" s="231"/>
      <c r="W23" s="232"/>
      <c r="Y23" s="6">
        <f>IF(I23="X", 0, 0)</f>
        <v>0</v>
      </c>
      <c r="Z23" s="6">
        <f>IF(K23="X", 2, 0)</f>
        <v>0</v>
      </c>
      <c r="AA23" s="6">
        <f>IF(M23="X", 4, 0)</f>
        <v>0</v>
      </c>
      <c r="AB23" s="6">
        <f>IF(O23="X", 6, 0)</f>
        <v>0</v>
      </c>
      <c r="AC23" s="5">
        <f>SUM(Y23:AB23)</f>
        <v>0</v>
      </c>
      <c r="AF23" s="13"/>
      <c r="AG23" s="13"/>
      <c r="AH23"/>
    </row>
    <row r="24" spans="1:34" ht="42" customHeight="1">
      <c r="A24" s="216" t="s">
        <v>529</v>
      </c>
      <c r="B24" s="217"/>
      <c r="C24" s="217"/>
      <c r="D24" s="217"/>
      <c r="E24" s="217"/>
      <c r="F24" s="217"/>
      <c r="G24" s="217"/>
      <c r="H24" s="217"/>
      <c r="I24" s="217"/>
      <c r="J24" s="217"/>
      <c r="K24" s="217"/>
      <c r="L24" s="217"/>
      <c r="M24" s="217"/>
      <c r="N24" s="217"/>
      <c r="O24" s="217"/>
      <c r="P24" s="217"/>
      <c r="Q24" s="217"/>
      <c r="R24" s="217"/>
      <c r="S24" s="217"/>
      <c r="T24" s="217"/>
      <c r="U24" s="217"/>
      <c r="V24" s="217"/>
      <c r="W24" s="218"/>
      <c r="AF24" s="13"/>
      <c r="AG24" s="13"/>
      <c r="AH24"/>
    </row>
    <row r="25" spans="1:34" ht="31" customHeight="1" thickBot="1">
      <c r="A25" s="219" t="s">
        <v>83</v>
      </c>
      <c r="B25" s="220"/>
      <c r="C25" s="220"/>
      <c r="D25" s="221" t="s">
        <v>428</v>
      </c>
      <c r="E25" s="221"/>
      <c r="F25" s="221"/>
      <c r="G25" s="221"/>
      <c r="H25" s="221"/>
      <c r="I25" s="221"/>
      <c r="J25" s="221"/>
      <c r="K25" s="221"/>
      <c r="L25" s="221"/>
      <c r="M25" s="221"/>
      <c r="N25" s="221"/>
      <c r="O25" s="221"/>
      <c r="P25" s="221"/>
      <c r="Q25" s="221"/>
      <c r="R25" s="221"/>
      <c r="S25" s="221"/>
      <c r="T25" s="221"/>
      <c r="U25" s="221"/>
      <c r="V25" s="221"/>
      <c r="W25" s="222"/>
      <c r="AF25" s="13"/>
      <c r="AG25" s="13"/>
      <c r="AH25"/>
    </row>
    <row r="26" spans="1:34" ht="59.15" customHeight="1">
      <c r="A26" s="142">
        <v>40</v>
      </c>
      <c r="B26" s="144" t="s">
        <v>303</v>
      </c>
      <c r="C26" s="144"/>
      <c r="D26" s="144"/>
      <c r="E26" s="144"/>
      <c r="F26" s="144"/>
      <c r="G26" s="144"/>
      <c r="H26" s="144"/>
      <c r="I26" s="245" t="s">
        <v>304</v>
      </c>
      <c r="J26" s="245"/>
      <c r="K26" s="246" t="s">
        <v>305</v>
      </c>
      <c r="L26" s="246"/>
      <c r="M26" s="247" t="s">
        <v>148</v>
      </c>
      <c r="N26" s="247"/>
      <c r="O26" s="248" t="s">
        <v>302</v>
      </c>
      <c r="P26" s="248"/>
      <c r="Q26" s="249">
        <f>AC28</f>
        <v>0</v>
      </c>
      <c r="R26" s="229"/>
      <c r="S26" s="229"/>
      <c r="T26" s="229"/>
      <c r="U26" s="229"/>
      <c r="V26" s="229"/>
      <c r="W26" s="230"/>
      <c r="AE26" s="1">
        <f>Q26</f>
        <v>0</v>
      </c>
      <c r="AF26" s="13"/>
      <c r="AG26" s="13"/>
      <c r="AH26"/>
    </row>
    <row r="27" spans="1:34">
      <c r="A27" s="143"/>
      <c r="B27" s="145"/>
      <c r="C27" s="145"/>
      <c r="D27" s="145"/>
      <c r="E27" s="145"/>
      <c r="F27" s="145"/>
      <c r="G27" s="145"/>
      <c r="H27" s="145"/>
      <c r="I27" s="233" t="s">
        <v>23</v>
      </c>
      <c r="J27" s="233"/>
      <c r="K27" s="234" t="s">
        <v>27</v>
      </c>
      <c r="L27" s="234"/>
      <c r="M27" s="235" t="s">
        <v>28</v>
      </c>
      <c r="N27" s="235"/>
      <c r="O27" s="236" t="s">
        <v>25</v>
      </c>
      <c r="P27" s="236"/>
      <c r="Q27" s="140"/>
      <c r="R27" s="231"/>
      <c r="S27" s="231"/>
      <c r="T27" s="231"/>
      <c r="U27" s="231"/>
      <c r="V27" s="231"/>
      <c r="W27" s="232"/>
      <c r="AC27" s="9" t="s">
        <v>85</v>
      </c>
    </row>
    <row r="28" spans="1:34" ht="20.6">
      <c r="A28" s="143"/>
      <c r="B28" s="145"/>
      <c r="C28" s="145"/>
      <c r="D28" s="145"/>
      <c r="E28" s="145"/>
      <c r="F28" s="145"/>
      <c r="G28" s="145"/>
      <c r="H28" s="145"/>
      <c r="I28" s="237"/>
      <c r="J28" s="237"/>
      <c r="K28" s="237"/>
      <c r="L28" s="237"/>
      <c r="M28" s="237"/>
      <c r="N28" s="237"/>
      <c r="O28" s="237"/>
      <c r="P28" s="237"/>
      <c r="Q28" s="140"/>
      <c r="R28" s="231"/>
      <c r="S28" s="231"/>
      <c r="T28" s="231"/>
      <c r="U28" s="231"/>
      <c r="V28" s="231"/>
      <c r="W28" s="232"/>
      <c r="Y28" s="6">
        <f>IF(I28="X", 0, 0)</f>
        <v>0</v>
      </c>
      <c r="Z28" s="6">
        <f>IF(K28="X", 2, 0)</f>
        <v>0</v>
      </c>
      <c r="AA28" s="6">
        <f>IF(M28="X", 4, 0)</f>
        <v>0</v>
      </c>
      <c r="AB28" s="6">
        <f>IF(O28="X", 6, 0)</f>
        <v>0</v>
      </c>
      <c r="AC28" s="5">
        <f>SUM(Y28:AB28)</f>
        <v>0</v>
      </c>
    </row>
    <row r="29" spans="1:34" ht="29.15" customHeight="1">
      <c r="A29" s="216" t="s">
        <v>429</v>
      </c>
      <c r="B29" s="217"/>
      <c r="C29" s="217"/>
      <c r="D29" s="217"/>
      <c r="E29" s="217"/>
      <c r="F29" s="217"/>
      <c r="G29" s="217"/>
      <c r="H29" s="217"/>
      <c r="I29" s="217"/>
      <c r="J29" s="217"/>
      <c r="K29" s="217"/>
      <c r="L29" s="217"/>
      <c r="M29" s="217"/>
      <c r="N29" s="217"/>
      <c r="O29" s="217"/>
      <c r="P29" s="217"/>
      <c r="Q29" s="217"/>
      <c r="R29" s="217"/>
      <c r="S29" s="217"/>
      <c r="T29" s="217"/>
      <c r="U29" s="217"/>
      <c r="V29" s="217"/>
      <c r="W29" s="218"/>
    </row>
    <row r="30" spans="1:34" ht="34" customHeight="1" thickBot="1">
      <c r="A30" s="219" t="s">
        <v>83</v>
      </c>
      <c r="B30" s="220"/>
      <c r="C30" s="220"/>
      <c r="D30" s="221" t="s">
        <v>430</v>
      </c>
      <c r="E30" s="221"/>
      <c r="F30" s="221"/>
      <c r="G30" s="221"/>
      <c r="H30" s="221"/>
      <c r="I30" s="221"/>
      <c r="J30" s="221"/>
      <c r="K30" s="221"/>
      <c r="L30" s="221"/>
      <c r="M30" s="221"/>
      <c r="N30" s="221"/>
      <c r="O30" s="221"/>
      <c r="P30" s="221"/>
      <c r="Q30" s="221"/>
      <c r="R30" s="221"/>
      <c r="S30" s="221"/>
      <c r="T30" s="221"/>
      <c r="U30" s="221"/>
      <c r="V30" s="221"/>
      <c r="W30" s="222"/>
    </row>
    <row r="31" spans="1:34" ht="61" customHeight="1">
      <c r="A31" s="142">
        <v>41</v>
      </c>
      <c r="B31" s="144" t="s">
        <v>306</v>
      </c>
      <c r="C31" s="144"/>
      <c r="D31" s="144"/>
      <c r="E31" s="144"/>
      <c r="F31" s="144"/>
      <c r="G31" s="144"/>
      <c r="H31" s="144"/>
      <c r="I31" s="245" t="s">
        <v>298</v>
      </c>
      <c r="J31" s="245"/>
      <c r="K31" s="246" t="s">
        <v>106</v>
      </c>
      <c r="L31" s="246"/>
      <c r="M31" s="247" t="s">
        <v>307</v>
      </c>
      <c r="N31" s="247"/>
      <c r="O31" s="248" t="s">
        <v>308</v>
      </c>
      <c r="P31" s="248"/>
      <c r="Q31" s="249">
        <f>AC33</f>
        <v>0</v>
      </c>
      <c r="R31" s="229"/>
      <c r="S31" s="229"/>
      <c r="T31" s="229"/>
      <c r="U31" s="229"/>
      <c r="V31" s="229"/>
      <c r="W31" s="230"/>
      <c r="AE31" s="1">
        <f>Q31</f>
        <v>0</v>
      </c>
    </row>
    <row r="32" spans="1:34">
      <c r="A32" s="143"/>
      <c r="B32" s="145"/>
      <c r="C32" s="145"/>
      <c r="D32" s="145"/>
      <c r="E32" s="145"/>
      <c r="F32" s="145"/>
      <c r="G32" s="145"/>
      <c r="H32" s="145"/>
      <c r="I32" s="233" t="s">
        <v>23</v>
      </c>
      <c r="J32" s="233"/>
      <c r="K32" s="234" t="s">
        <v>82</v>
      </c>
      <c r="L32" s="234"/>
      <c r="M32" s="235" t="s">
        <v>27</v>
      </c>
      <c r="N32" s="235"/>
      <c r="O32" s="236" t="s">
        <v>24</v>
      </c>
      <c r="P32" s="236"/>
      <c r="Q32" s="140"/>
      <c r="R32" s="231"/>
      <c r="S32" s="231"/>
      <c r="T32" s="231"/>
      <c r="U32" s="231"/>
      <c r="V32" s="231"/>
      <c r="W32" s="232"/>
      <c r="AC32" s="9" t="s">
        <v>85</v>
      </c>
    </row>
    <row r="33" spans="1:31" ht="20.6">
      <c r="A33" s="143"/>
      <c r="B33" s="145"/>
      <c r="C33" s="145"/>
      <c r="D33" s="145"/>
      <c r="E33" s="145"/>
      <c r="F33" s="145"/>
      <c r="G33" s="145"/>
      <c r="H33" s="145"/>
      <c r="I33" s="237"/>
      <c r="J33" s="237"/>
      <c r="K33" s="237"/>
      <c r="L33" s="237"/>
      <c r="M33" s="237"/>
      <c r="N33" s="237"/>
      <c r="O33" s="237"/>
      <c r="P33" s="237"/>
      <c r="Q33" s="140"/>
      <c r="R33" s="231"/>
      <c r="S33" s="231"/>
      <c r="T33" s="231"/>
      <c r="U33" s="231"/>
      <c r="V33" s="231"/>
      <c r="W33" s="232"/>
      <c r="Y33" s="6">
        <f>IF(I33="X", 0, 0)</f>
        <v>0</v>
      </c>
      <c r="Z33" s="6">
        <f>IF(K33="X", 1, 0)</f>
        <v>0</v>
      </c>
      <c r="AA33" s="6">
        <f>IF(M33="X", 2, 0)</f>
        <v>0</v>
      </c>
      <c r="AB33" s="6">
        <f>IF(O33="X", 3, 0)</f>
        <v>0</v>
      </c>
      <c r="AC33" s="5">
        <f>SUM(Y33:AB33)</f>
        <v>0</v>
      </c>
    </row>
    <row r="34" spans="1:31" ht="24" customHeight="1">
      <c r="A34" s="216" t="s">
        <v>431</v>
      </c>
      <c r="B34" s="217"/>
      <c r="C34" s="217"/>
      <c r="D34" s="217"/>
      <c r="E34" s="217"/>
      <c r="F34" s="217"/>
      <c r="G34" s="217"/>
      <c r="H34" s="217"/>
      <c r="I34" s="217"/>
      <c r="J34" s="217"/>
      <c r="K34" s="217"/>
      <c r="L34" s="217"/>
      <c r="M34" s="217"/>
      <c r="N34" s="217"/>
      <c r="O34" s="217"/>
      <c r="P34" s="217"/>
      <c r="Q34" s="217"/>
      <c r="R34" s="217"/>
      <c r="S34" s="217"/>
      <c r="T34" s="217"/>
      <c r="U34" s="217"/>
      <c r="V34" s="217"/>
      <c r="W34" s="218"/>
    </row>
    <row r="35" spans="1:31" ht="30" customHeight="1" thickBot="1">
      <c r="A35" s="219" t="s">
        <v>83</v>
      </c>
      <c r="B35" s="220"/>
      <c r="C35" s="220"/>
      <c r="D35" s="221" t="s">
        <v>432</v>
      </c>
      <c r="E35" s="221"/>
      <c r="F35" s="221"/>
      <c r="G35" s="221"/>
      <c r="H35" s="221"/>
      <c r="I35" s="221"/>
      <c r="J35" s="221"/>
      <c r="K35" s="221"/>
      <c r="L35" s="221"/>
      <c r="M35" s="221"/>
      <c r="N35" s="221"/>
      <c r="O35" s="221"/>
      <c r="P35" s="221"/>
      <c r="Q35" s="221"/>
      <c r="R35" s="221"/>
      <c r="S35" s="221"/>
      <c r="T35" s="221"/>
      <c r="U35" s="221"/>
      <c r="V35" s="221"/>
      <c r="W35" s="222"/>
    </row>
    <row r="36" spans="1:31" ht="77.150000000000006" customHeight="1">
      <c r="A36" s="142">
        <v>42</v>
      </c>
      <c r="B36" s="144" t="s">
        <v>309</v>
      </c>
      <c r="C36" s="144"/>
      <c r="D36" s="144"/>
      <c r="E36" s="144"/>
      <c r="F36" s="144"/>
      <c r="G36" s="144"/>
      <c r="H36" s="144"/>
      <c r="I36" s="245" t="s">
        <v>298</v>
      </c>
      <c r="J36" s="245"/>
      <c r="K36" s="246" t="s">
        <v>106</v>
      </c>
      <c r="L36" s="246"/>
      <c r="M36" s="247" t="s">
        <v>148</v>
      </c>
      <c r="N36" s="247"/>
      <c r="O36" s="248" t="s">
        <v>308</v>
      </c>
      <c r="P36" s="248"/>
      <c r="Q36" s="249">
        <f>AC38</f>
        <v>0</v>
      </c>
      <c r="R36" s="229"/>
      <c r="S36" s="229"/>
      <c r="T36" s="229"/>
      <c r="U36" s="229"/>
      <c r="V36" s="229"/>
      <c r="W36" s="230"/>
      <c r="AE36" s="1">
        <f>Q36</f>
        <v>0</v>
      </c>
    </row>
    <row r="37" spans="1:31">
      <c r="A37" s="143"/>
      <c r="B37" s="145"/>
      <c r="C37" s="145"/>
      <c r="D37" s="145"/>
      <c r="E37" s="145"/>
      <c r="F37" s="145"/>
      <c r="G37" s="145"/>
      <c r="H37" s="145"/>
      <c r="I37" s="233" t="s">
        <v>23</v>
      </c>
      <c r="J37" s="233"/>
      <c r="K37" s="234" t="s">
        <v>82</v>
      </c>
      <c r="L37" s="234"/>
      <c r="M37" s="235" t="s">
        <v>27</v>
      </c>
      <c r="N37" s="235"/>
      <c r="O37" s="236" t="s">
        <v>24</v>
      </c>
      <c r="P37" s="236"/>
      <c r="Q37" s="140"/>
      <c r="R37" s="231"/>
      <c r="S37" s="231"/>
      <c r="T37" s="231"/>
      <c r="U37" s="231"/>
      <c r="V37" s="231"/>
      <c r="W37" s="232"/>
      <c r="AC37" s="9" t="s">
        <v>85</v>
      </c>
    </row>
    <row r="38" spans="1:31" ht="39" customHeight="1">
      <c r="A38" s="143"/>
      <c r="B38" s="145"/>
      <c r="C38" s="145"/>
      <c r="D38" s="145"/>
      <c r="E38" s="145"/>
      <c r="F38" s="145"/>
      <c r="G38" s="145"/>
      <c r="H38" s="145"/>
      <c r="I38" s="237"/>
      <c r="J38" s="237"/>
      <c r="K38" s="237"/>
      <c r="L38" s="237"/>
      <c r="M38" s="237"/>
      <c r="N38" s="237"/>
      <c r="O38" s="237"/>
      <c r="P38" s="237"/>
      <c r="Q38" s="140"/>
      <c r="R38" s="231"/>
      <c r="S38" s="231"/>
      <c r="T38" s="231"/>
      <c r="U38" s="231"/>
      <c r="V38" s="231"/>
      <c r="W38" s="232"/>
      <c r="Y38" s="6">
        <f>IF(I38="X", 0, 0)</f>
        <v>0</v>
      </c>
      <c r="Z38" s="6">
        <f>IF(K38="X", 1, 0)</f>
        <v>0</v>
      </c>
      <c r="AA38" s="6">
        <f>IF(M38="X", 2, 0)</f>
        <v>0</v>
      </c>
      <c r="AB38" s="6">
        <f>IF(O38="X", 3, 0)</f>
        <v>0</v>
      </c>
      <c r="AC38" s="5">
        <f>SUM(Y38:AB38)</f>
        <v>0</v>
      </c>
    </row>
    <row r="39" spans="1:31" ht="26.15" customHeight="1">
      <c r="A39" s="216" t="s">
        <v>433</v>
      </c>
      <c r="B39" s="217"/>
      <c r="C39" s="217"/>
      <c r="D39" s="217"/>
      <c r="E39" s="217"/>
      <c r="F39" s="217"/>
      <c r="G39" s="217"/>
      <c r="H39" s="217"/>
      <c r="I39" s="217"/>
      <c r="J39" s="217"/>
      <c r="K39" s="217"/>
      <c r="L39" s="217"/>
      <c r="M39" s="217"/>
      <c r="N39" s="217"/>
      <c r="O39" s="217"/>
      <c r="P39" s="217"/>
      <c r="Q39" s="217"/>
      <c r="R39" s="217"/>
      <c r="S39" s="217"/>
      <c r="T39" s="217"/>
      <c r="U39" s="217"/>
      <c r="V39" s="217"/>
      <c r="W39" s="218"/>
    </row>
    <row r="40" spans="1:31" ht="29.15" customHeight="1" thickBot="1">
      <c r="A40" s="219" t="s">
        <v>83</v>
      </c>
      <c r="B40" s="220"/>
      <c r="C40" s="220"/>
      <c r="D40" s="221" t="s">
        <v>446</v>
      </c>
      <c r="E40" s="221"/>
      <c r="F40" s="221"/>
      <c r="G40" s="221"/>
      <c r="H40" s="221"/>
      <c r="I40" s="221"/>
      <c r="J40" s="221"/>
      <c r="K40" s="221"/>
      <c r="L40" s="221"/>
      <c r="M40" s="221"/>
      <c r="N40" s="221"/>
      <c r="O40" s="221"/>
      <c r="P40" s="221"/>
      <c r="Q40" s="221"/>
      <c r="R40" s="221"/>
      <c r="S40" s="221"/>
      <c r="T40" s="221"/>
      <c r="U40" s="221"/>
      <c r="V40" s="221"/>
      <c r="W40" s="222"/>
    </row>
    <row r="41" spans="1:31" ht="69" customHeight="1">
      <c r="A41" s="142">
        <v>43</v>
      </c>
      <c r="B41" s="144" t="s">
        <v>310</v>
      </c>
      <c r="C41" s="144"/>
      <c r="D41" s="144"/>
      <c r="E41" s="144"/>
      <c r="F41" s="144"/>
      <c r="G41" s="144"/>
      <c r="H41" s="144"/>
      <c r="I41" s="245" t="s">
        <v>298</v>
      </c>
      <c r="J41" s="245"/>
      <c r="K41" s="246" t="s">
        <v>106</v>
      </c>
      <c r="L41" s="246"/>
      <c r="M41" s="247" t="s">
        <v>148</v>
      </c>
      <c r="N41" s="247"/>
      <c r="O41" s="248" t="s">
        <v>308</v>
      </c>
      <c r="P41" s="248"/>
      <c r="Q41" s="249">
        <f>AC43</f>
        <v>0</v>
      </c>
      <c r="R41" s="229"/>
      <c r="S41" s="229"/>
      <c r="T41" s="229"/>
      <c r="U41" s="229"/>
      <c r="V41" s="229"/>
      <c r="W41" s="230"/>
      <c r="AE41" s="1">
        <f>Q41</f>
        <v>0</v>
      </c>
    </row>
    <row r="42" spans="1:31">
      <c r="A42" s="143"/>
      <c r="B42" s="145"/>
      <c r="C42" s="145"/>
      <c r="D42" s="145"/>
      <c r="E42" s="145"/>
      <c r="F42" s="145"/>
      <c r="G42" s="145"/>
      <c r="H42" s="145"/>
      <c r="I42" s="233" t="s">
        <v>23</v>
      </c>
      <c r="J42" s="233"/>
      <c r="K42" s="234" t="s">
        <v>82</v>
      </c>
      <c r="L42" s="234"/>
      <c r="M42" s="235" t="s">
        <v>27</v>
      </c>
      <c r="N42" s="235"/>
      <c r="O42" s="236" t="s">
        <v>24</v>
      </c>
      <c r="P42" s="236"/>
      <c r="Q42" s="140"/>
      <c r="R42" s="231"/>
      <c r="S42" s="231"/>
      <c r="T42" s="231"/>
      <c r="U42" s="231"/>
      <c r="V42" s="231"/>
      <c r="W42" s="232"/>
      <c r="AC42" s="9" t="s">
        <v>85</v>
      </c>
    </row>
    <row r="43" spans="1:31" ht="48" customHeight="1">
      <c r="A43" s="143"/>
      <c r="B43" s="145"/>
      <c r="C43" s="145"/>
      <c r="D43" s="145"/>
      <c r="E43" s="145"/>
      <c r="F43" s="145"/>
      <c r="G43" s="145"/>
      <c r="H43" s="145"/>
      <c r="I43" s="237"/>
      <c r="J43" s="237"/>
      <c r="K43" s="237"/>
      <c r="L43" s="237"/>
      <c r="M43" s="237"/>
      <c r="N43" s="237"/>
      <c r="O43" s="237"/>
      <c r="P43" s="237"/>
      <c r="Q43" s="140"/>
      <c r="R43" s="231"/>
      <c r="S43" s="231"/>
      <c r="T43" s="231"/>
      <c r="U43" s="231"/>
      <c r="V43" s="231"/>
      <c r="W43" s="232"/>
      <c r="Y43" s="6">
        <f>IF(I43="X", 0, 0)</f>
        <v>0</v>
      </c>
      <c r="Z43" s="6">
        <f>IF(K43="X", 1, 0)</f>
        <v>0</v>
      </c>
      <c r="AA43" s="6">
        <f>IF(M43="X", 2, 0)</f>
        <v>0</v>
      </c>
      <c r="AB43" s="6">
        <f>IF(O43="X", 3, 0)</f>
        <v>0</v>
      </c>
      <c r="AC43" s="5">
        <f>SUM(Y43:AB43)</f>
        <v>0</v>
      </c>
    </row>
    <row r="44" spans="1:31" ht="40" customHeight="1">
      <c r="A44" s="216" t="s">
        <v>447</v>
      </c>
      <c r="B44" s="217"/>
      <c r="C44" s="217"/>
      <c r="D44" s="217"/>
      <c r="E44" s="217"/>
      <c r="F44" s="217"/>
      <c r="G44" s="217"/>
      <c r="H44" s="217"/>
      <c r="I44" s="217"/>
      <c r="J44" s="217"/>
      <c r="K44" s="217"/>
      <c r="L44" s="217"/>
      <c r="M44" s="217"/>
      <c r="N44" s="217"/>
      <c r="O44" s="217"/>
      <c r="P44" s="217"/>
      <c r="Q44" s="217"/>
      <c r="R44" s="217"/>
      <c r="S44" s="217"/>
      <c r="T44" s="217"/>
      <c r="U44" s="217"/>
      <c r="V44" s="217"/>
      <c r="W44" s="218"/>
    </row>
    <row r="45" spans="1:31" ht="13.3" thickBot="1">
      <c r="A45" s="219" t="s">
        <v>83</v>
      </c>
      <c r="B45" s="220"/>
      <c r="C45" s="220"/>
      <c r="D45" s="221" t="s">
        <v>434</v>
      </c>
      <c r="E45" s="221"/>
      <c r="F45" s="221"/>
      <c r="G45" s="221"/>
      <c r="H45" s="221"/>
      <c r="I45" s="221"/>
      <c r="J45" s="221"/>
      <c r="K45" s="221"/>
      <c r="L45" s="221"/>
      <c r="M45" s="221"/>
      <c r="N45" s="221"/>
      <c r="O45" s="221"/>
      <c r="P45" s="221"/>
      <c r="Q45" s="221"/>
      <c r="R45" s="221"/>
      <c r="S45" s="221"/>
      <c r="T45" s="221"/>
      <c r="U45" s="221"/>
      <c r="V45" s="221"/>
      <c r="W45" s="222"/>
    </row>
    <row r="46" spans="1:31" ht="56.15" customHeight="1">
      <c r="A46" s="142">
        <v>44</v>
      </c>
      <c r="B46" s="144" t="s">
        <v>311</v>
      </c>
      <c r="C46" s="144"/>
      <c r="D46" s="144"/>
      <c r="E46" s="144"/>
      <c r="F46" s="144"/>
      <c r="G46" s="144"/>
      <c r="H46" s="144"/>
      <c r="I46" s="245" t="s">
        <v>312</v>
      </c>
      <c r="J46" s="245"/>
      <c r="K46" s="246" t="s">
        <v>313</v>
      </c>
      <c r="L46" s="246"/>
      <c r="M46" s="247" t="s">
        <v>296</v>
      </c>
      <c r="N46" s="247"/>
      <c r="O46" s="248" t="s">
        <v>302</v>
      </c>
      <c r="P46" s="248"/>
      <c r="Q46" s="249">
        <f>AC48</f>
        <v>0</v>
      </c>
      <c r="R46" s="229"/>
      <c r="S46" s="229"/>
      <c r="T46" s="229"/>
      <c r="U46" s="229"/>
      <c r="V46" s="229"/>
      <c r="W46" s="230"/>
      <c r="AE46" s="1">
        <f>Q46</f>
        <v>0</v>
      </c>
    </row>
    <row r="47" spans="1:31">
      <c r="A47" s="143"/>
      <c r="B47" s="145"/>
      <c r="C47" s="145"/>
      <c r="D47" s="145"/>
      <c r="E47" s="145"/>
      <c r="F47" s="145"/>
      <c r="G47" s="145"/>
      <c r="H47" s="145"/>
      <c r="I47" s="233" t="s">
        <v>23</v>
      </c>
      <c r="J47" s="233"/>
      <c r="K47" s="234" t="s">
        <v>27</v>
      </c>
      <c r="L47" s="234"/>
      <c r="M47" s="235" t="s">
        <v>28</v>
      </c>
      <c r="N47" s="235"/>
      <c r="O47" s="236" t="s">
        <v>25</v>
      </c>
      <c r="P47" s="236"/>
      <c r="Q47" s="140"/>
      <c r="R47" s="231"/>
      <c r="S47" s="231"/>
      <c r="T47" s="231"/>
      <c r="U47" s="231"/>
      <c r="V47" s="231"/>
      <c r="W47" s="232"/>
      <c r="AC47" s="9" t="s">
        <v>85</v>
      </c>
    </row>
    <row r="48" spans="1:31" ht="20.6">
      <c r="A48" s="143"/>
      <c r="B48" s="145"/>
      <c r="C48" s="145"/>
      <c r="D48" s="145"/>
      <c r="E48" s="145"/>
      <c r="F48" s="145"/>
      <c r="G48" s="145"/>
      <c r="H48" s="145"/>
      <c r="I48" s="237"/>
      <c r="J48" s="237"/>
      <c r="K48" s="237"/>
      <c r="L48" s="237"/>
      <c r="M48" s="237"/>
      <c r="N48" s="237"/>
      <c r="O48" s="237"/>
      <c r="P48" s="237"/>
      <c r="Q48" s="140"/>
      <c r="R48" s="231"/>
      <c r="S48" s="231"/>
      <c r="T48" s="231"/>
      <c r="U48" s="231"/>
      <c r="V48" s="231"/>
      <c r="W48" s="232"/>
      <c r="Y48" s="6">
        <f>IF(I48="X", 0, 0)</f>
        <v>0</v>
      </c>
      <c r="Z48" s="6">
        <f>IF(K48="X", 2, 0)</f>
        <v>0</v>
      </c>
      <c r="AA48" s="6">
        <f>IF(M48="X", 4, 0)</f>
        <v>0</v>
      </c>
      <c r="AB48" s="6">
        <f>IF(O48="X", 6, 0)</f>
        <v>0</v>
      </c>
      <c r="AC48" s="5">
        <f>SUM(Y48:AB48)</f>
        <v>0</v>
      </c>
    </row>
    <row r="49" spans="1:23" ht="40" customHeight="1">
      <c r="A49" s="216" t="s">
        <v>529</v>
      </c>
      <c r="B49" s="217"/>
      <c r="C49" s="217"/>
      <c r="D49" s="217"/>
      <c r="E49" s="217"/>
      <c r="F49" s="217"/>
      <c r="G49" s="217"/>
      <c r="H49" s="217"/>
      <c r="I49" s="217"/>
      <c r="J49" s="217"/>
      <c r="K49" s="217"/>
      <c r="L49" s="217"/>
      <c r="M49" s="217"/>
      <c r="N49" s="217"/>
      <c r="O49" s="217"/>
      <c r="P49" s="217"/>
      <c r="Q49" s="217"/>
      <c r="R49" s="217"/>
      <c r="S49" s="217"/>
      <c r="T49" s="217"/>
      <c r="U49" s="217"/>
      <c r="V49" s="217"/>
      <c r="W49" s="218"/>
    </row>
    <row r="50" spans="1:23" ht="29.15" customHeight="1" thickBot="1">
      <c r="A50" s="219" t="s">
        <v>83</v>
      </c>
      <c r="B50" s="220"/>
      <c r="C50" s="220"/>
      <c r="D50" s="221" t="s">
        <v>448</v>
      </c>
      <c r="E50" s="221"/>
      <c r="F50" s="221"/>
      <c r="G50" s="221"/>
      <c r="H50" s="221"/>
      <c r="I50" s="221"/>
      <c r="J50" s="221"/>
      <c r="K50" s="221"/>
      <c r="L50" s="221"/>
      <c r="M50" s="221"/>
      <c r="N50" s="221"/>
      <c r="O50" s="221"/>
      <c r="P50" s="221"/>
      <c r="Q50" s="221"/>
      <c r="R50" s="221"/>
      <c r="S50" s="221"/>
      <c r="T50" s="221"/>
      <c r="U50" s="221"/>
      <c r="V50" s="221"/>
      <c r="W50" s="222"/>
    </row>
    <row r="51" spans="1:23" ht="13.3" thickBot="1">
      <c r="A51" s="2"/>
      <c r="B51" s="2"/>
      <c r="C51" s="2"/>
      <c r="D51" s="2"/>
      <c r="E51" s="2"/>
      <c r="F51" s="2"/>
      <c r="G51" s="2"/>
      <c r="H51" s="2"/>
      <c r="I51" s="2"/>
      <c r="J51" s="2"/>
      <c r="K51" s="2"/>
      <c r="L51" s="2"/>
      <c r="M51" s="2"/>
      <c r="N51" s="2"/>
      <c r="O51" s="2"/>
      <c r="P51" s="2"/>
      <c r="Q51" s="2"/>
      <c r="R51" s="2"/>
      <c r="S51" s="2"/>
      <c r="T51" s="2"/>
      <c r="U51" s="2"/>
      <c r="V51" s="2"/>
      <c r="W51" s="2"/>
    </row>
    <row r="52" spans="1:23" ht="24" customHeight="1">
      <c r="A52" s="223" t="s">
        <v>292</v>
      </c>
      <c r="B52" s="224"/>
      <c r="C52" s="224"/>
      <c r="D52" s="224"/>
      <c r="E52" s="224"/>
      <c r="F52" s="224"/>
      <c r="G52" s="224"/>
      <c r="H52" s="224"/>
      <c r="I52" s="224"/>
      <c r="J52" s="224"/>
      <c r="K52" s="224"/>
      <c r="L52" s="224"/>
      <c r="M52" s="224"/>
      <c r="N52" s="224"/>
      <c r="O52" s="224"/>
      <c r="P52" s="225"/>
      <c r="Q52" s="11">
        <f>Q36+Q31+Q26+Q21+Q16+Q11+Q6+Q41+Q46</f>
        <v>0</v>
      </c>
      <c r="R52" s="214"/>
      <c r="S52" s="214"/>
      <c r="T52" s="214"/>
      <c r="U52" s="214"/>
      <c r="V52" s="214"/>
      <c r="W52" s="214"/>
    </row>
    <row r="53" spans="1:23" ht="13.3" thickBot="1">
      <c r="A53" s="226"/>
      <c r="B53" s="227"/>
      <c r="C53" s="227"/>
      <c r="D53" s="227"/>
      <c r="E53" s="227"/>
      <c r="F53" s="227"/>
      <c r="G53" s="227"/>
      <c r="H53" s="227"/>
      <c r="I53" s="227"/>
      <c r="J53" s="227"/>
      <c r="K53" s="227"/>
      <c r="L53" s="227"/>
      <c r="M53" s="227"/>
      <c r="N53" s="227"/>
      <c r="O53" s="227"/>
      <c r="P53" s="228"/>
      <c r="Q53" s="12" t="s">
        <v>183</v>
      </c>
      <c r="R53" s="215"/>
      <c r="S53" s="215"/>
      <c r="T53" s="215"/>
      <c r="U53" s="215"/>
      <c r="V53" s="215"/>
      <c r="W53" s="215"/>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t="s">
        <v>140</v>
      </c>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05"/>
      <c r="B65" s="206"/>
      <c r="C65" s="206"/>
      <c r="D65" s="206"/>
      <c r="E65" s="206"/>
      <c r="F65" s="206"/>
      <c r="G65" s="206"/>
      <c r="H65" s="206"/>
      <c r="I65" s="206"/>
      <c r="J65" s="206"/>
      <c r="K65" s="206"/>
      <c r="L65" s="206"/>
      <c r="M65" s="206"/>
      <c r="N65" s="206"/>
      <c r="O65" s="206"/>
      <c r="P65" s="206"/>
      <c r="Q65" s="206"/>
      <c r="R65" s="206"/>
      <c r="S65" s="206"/>
      <c r="T65" s="206"/>
      <c r="U65" s="206"/>
      <c r="V65" s="206"/>
      <c r="W65" s="207"/>
    </row>
    <row r="66" spans="1:23">
      <c r="A66" s="208"/>
      <c r="B66" s="209"/>
      <c r="C66" s="209"/>
      <c r="D66" s="209"/>
      <c r="E66" s="209"/>
      <c r="F66" s="209"/>
      <c r="G66" s="209"/>
      <c r="H66" s="209"/>
      <c r="I66" s="209"/>
      <c r="J66" s="209"/>
      <c r="K66" s="209"/>
      <c r="L66" s="209"/>
      <c r="M66" s="209"/>
      <c r="N66" s="209"/>
      <c r="O66" s="209"/>
      <c r="P66" s="209"/>
      <c r="Q66" s="209"/>
      <c r="R66" s="209"/>
      <c r="S66" s="209"/>
      <c r="T66" s="209"/>
      <c r="U66" s="209"/>
      <c r="V66" s="209"/>
      <c r="W66" s="210"/>
    </row>
    <row r="67" spans="1:23">
      <c r="A67" s="208"/>
      <c r="B67" s="209"/>
      <c r="C67" s="209"/>
      <c r="D67" s="209"/>
      <c r="E67" s="209"/>
      <c r="F67" s="209"/>
      <c r="G67" s="209"/>
      <c r="H67" s="209"/>
      <c r="I67" s="209"/>
      <c r="J67" s="209"/>
      <c r="K67" s="209"/>
      <c r="L67" s="209"/>
      <c r="M67" s="209"/>
      <c r="N67" s="209"/>
      <c r="O67" s="209"/>
      <c r="P67" s="209"/>
      <c r="Q67" s="209"/>
      <c r="R67" s="209"/>
      <c r="S67" s="209"/>
      <c r="T67" s="209"/>
      <c r="U67" s="209"/>
      <c r="V67" s="209"/>
      <c r="W67" s="210"/>
    </row>
    <row r="68" spans="1:23">
      <c r="A68" s="208"/>
      <c r="B68" s="209"/>
      <c r="C68" s="209"/>
      <c r="D68" s="209"/>
      <c r="E68" s="209"/>
      <c r="F68" s="209"/>
      <c r="G68" s="209"/>
      <c r="H68" s="209"/>
      <c r="I68" s="209"/>
      <c r="J68" s="209"/>
      <c r="K68" s="209"/>
      <c r="L68" s="209"/>
      <c r="M68" s="209"/>
      <c r="N68" s="209"/>
      <c r="O68" s="209"/>
      <c r="P68" s="209"/>
      <c r="Q68" s="209"/>
      <c r="R68" s="209"/>
      <c r="S68" s="209"/>
      <c r="T68" s="209"/>
      <c r="U68" s="209"/>
      <c r="V68" s="209"/>
      <c r="W68" s="210"/>
    </row>
    <row r="69" spans="1:23">
      <c r="A69" s="208"/>
      <c r="B69" s="209"/>
      <c r="C69" s="209"/>
      <c r="D69" s="209"/>
      <c r="E69" s="209"/>
      <c r="F69" s="209"/>
      <c r="G69" s="209"/>
      <c r="H69" s="209"/>
      <c r="I69" s="209"/>
      <c r="J69" s="209"/>
      <c r="K69" s="209"/>
      <c r="L69" s="209"/>
      <c r="M69" s="209"/>
      <c r="N69" s="209"/>
      <c r="O69" s="209"/>
      <c r="P69" s="209"/>
      <c r="Q69" s="209"/>
      <c r="R69" s="209"/>
      <c r="S69" s="209"/>
      <c r="T69" s="209"/>
      <c r="U69" s="209"/>
      <c r="V69" s="209"/>
      <c r="W69" s="210"/>
    </row>
    <row r="70" spans="1:23">
      <c r="A70" s="208"/>
      <c r="B70" s="209"/>
      <c r="C70" s="209"/>
      <c r="D70" s="209"/>
      <c r="E70" s="209"/>
      <c r="F70" s="209"/>
      <c r="G70" s="209"/>
      <c r="H70" s="209"/>
      <c r="I70" s="209"/>
      <c r="J70" s="209"/>
      <c r="K70" s="209"/>
      <c r="L70" s="209"/>
      <c r="M70" s="209"/>
      <c r="N70" s="209"/>
      <c r="O70" s="209"/>
      <c r="P70" s="209"/>
      <c r="Q70" s="209"/>
      <c r="R70" s="209"/>
      <c r="S70" s="209"/>
      <c r="T70" s="209"/>
      <c r="U70" s="209"/>
      <c r="V70" s="209"/>
      <c r="W70" s="210"/>
    </row>
    <row r="71" spans="1:23">
      <c r="A71" s="208"/>
      <c r="B71" s="209"/>
      <c r="C71" s="209"/>
      <c r="D71" s="209"/>
      <c r="E71" s="209"/>
      <c r="F71" s="209"/>
      <c r="G71" s="209"/>
      <c r="H71" s="209"/>
      <c r="I71" s="209"/>
      <c r="J71" s="209"/>
      <c r="K71" s="209"/>
      <c r="L71" s="209"/>
      <c r="M71" s="209"/>
      <c r="N71" s="209"/>
      <c r="O71" s="209"/>
      <c r="P71" s="209"/>
      <c r="Q71" s="209"/>
      <c r="R71" s="209"/>
      <c r="S71" s="209"/>
      <c r="T71" s="209"/>
      <c r="U71" s="209"/>
      <c r="V71" s="209"/>
      <c r="W71" s="210"/>
    </row>
    <row r="72" spans="1:23">
      <c r="A72" s="208"/>
      <c r="B72" s="209"/>
      <c r="C72" s="209"/>
      <c r="D72" s="209"/>
      <c r="E72" s="209"/>
      <c r="F72" s="209"/>
      <c r="G72" s="209"/>
      <c r="H72" s="209"/>
      <c r="I72" s="209"/>
      <c r="J72" s="209"/>
      <c r="K72" s="209"/>
      <c r="L72" s="209"/>
      <c r="M72" s="209"/>
      <c r="N72" s="209"/>
      <c r="O72" s="209"/>
      <c r="P72" s="209"/>
      <c r="Q72" s="209"/>
      <c r="R72" s="209"/>
      <c r="S72" s="209"/>
      <c r="T72" s="209"/>
      <c r="U72" s="209"/>
      <c r="V72" s="209"/>
      <c r="W72" s="210"/>
    </row>
    <row r="73" spans="1:23">
      <c r="A73" s="208"/>
      <c r="B73" s="209"/>
      <c r="C73" s="209"/>
      <c r="D73" s="209"/>
      <c r="E73" s="209"/>
      <c r="F73" s="209"/>
      <c r="G73" s="209"/>
      <c r="H73" s="209"/>
      <c r="I73" s="209"/>
      <c r="J73" s="209"/>
      <c r="K73" s="209"/>
      <c r="L73" s="209"/>
      <c r="M73" s="209"/>
      <c r="N73" s="209"/>
      <c r="O73" s="209"/>
      <c r="P73" s="209"/>
      <c r="Q73" s="209"/>
      <c r="R73" s="209"/>
      <c r="S73" s="209"/>
      <c r="T73" s="209"/>
      <c r="U73" s="209"/>
      <c r="V73" s="209"/>
      <c r="W73" s="210"/>
    </row>
    <row r="74" spans="1:23">
      <c r="A74" s="208"/>
      <c r="B74" s="209"/>
      <c r="C74" s="209"/>
      <c r="D74" s="209"/>
      <c r="E74" s="209"/>
      <c r="F74" s="209"/>
      <c r="G74" s="209"/>
      <c r="H74" s="209"/>
      <c r="I74" s="209"/>
      <c r="J74" s="209"/>
      <c r="K74" s="209"/>
      <c r="L74" s="209"/>
      <c r="M74" s="209"/>
      <c r="N74" s="209"/>
      <c r="O74" s="209"/>
      <c r="P74" s="209"/>
      <c r="Q74" s="209"/>
      <c r="R74" s="209"/>
      <c r="S74" s="209"/>
      <c r="T74" s="209"/>
      <c r="U74" s="209"/>
      <c r="V74" s="209"/>
      <c r="W74" s="210"/>
    </row>
    <row r="75" spans="1:23">
      <c r="A75" s="208"/>
      <c r="B75" s="209"/>
      <c r="C75" s="209"/>
      <c r="D75" s="209"/>
      <c r="E75" s="209"/>
      <c r="F75" s="209"/>
      <c r="G75" s="209"/>
      <c r="H75" s="209"/>
      <c r="I75" s="209"/>
      <c r="J75" s="209"/>
      <c r="K75" s="209"/>
      <c r="L75" s="209"/>
      <c r="M75" s="209"/>
      <c r="N75" s="209"/>
      <c r="O75" s="209"/>
      <c r="P75" s="209"/>
      <c r="Q75" s="209"/>
      <c r="R75" s="209"/>
      <c r="S75" s="209"/>
      <c r="T75" s="209"/>
      <c r="U75" s="209"/>
      <c r="V75" s="209"/>
      <c r="W75" s="210"/>
    </row>
    <row r="76" spans="1:23">
      <c r="A76" s="208"/>
      <c r="B76" s="209"/>
      <c r="C76" s="209"/>
      <c r="D76" s="209"/>
      <c r="E76" s="209"/>
      <c r="F76" s="209"/>
      <c r="G76" s="209"/>
      <c r="H76" s="209"/>
      <c r="I76" s="209"/>
      <c r="J76" s="209"/>
      <c r="K76" s="209"/>
      <c r="L76" s="209"/>
      <c r="M76" s="209"/>
      <c r="N76" s="209"/>
      <c r="O76" s="209"/>
      <c r="P76" s="209"/>
      <c r="Q76" s="209"/>
      <c r="R76" s="209"/>
      <c r="S76" s="209"/>
      <c r="T76" s="209"/>
      <c r="U76" s="209"/>
      <c r="V76" s="209"/>
      <c r="W76" s="210"/>
    </row>
    <row r="77" spans="1:23">
      <c r="A77" s="208"/>
      <c r="B77" s="209"/>
      <c r="C77" s="209"/>
      <c r="D77" s="209"/>
      <c r="E77" s="209"/>
      <c r="F77" s="209"/>
      <c r="G77" s="209"/>
      <c r="H77" s="209"/>
      <c r="I77" s="209"/>
      <c r="J77" s="209"/>
      <c r="K77" s="209"/>
      <c r="L77" s="209"/>
      <c r="M77" s="209"/>
      <c r="N77" s="209"/>
      <c r="O77" s="209"/>
      <c r="P77" s="209"/>
      <c r="Q77" s="209"/>
      <c r="R77" s="209"/>
      <c r="S77" s="209"/>
      <c r="T77" s="209"/>
      <c r="U77" s="209"/>
      <c r="V77" s="209"/>
      <c r="W77" s="210"/>
    </row>
    <row r="78" spans="1:23">
      <c r="A78" s="208"/>
      <c r="B78" s="209"/>
      <c r="C78" s="209"/>
      <c r="D78" s="209"/>
      <c r="E78" s="209"/>
      <c r="F78" s="209"/>
      <c r="G78" s="209"/>
      <c r="H78" s="209"/>
      <c r="I78" s="209"/>
      <c r="J78" s="209"/>
      <c r="K78" s="209"/>
      <c r="L78" s="209"/>
      <c r="M78" s="209"/>
      <c r="N78" s="209"/>
      <c r="O78" s="209"/>
      <c r="P78" s="209"/>
      <c r="Q78" s="209"/>
      <c r="R78" s="209"/>
      <c r="S78" s="209"/>
      <c r="T78" s="209"/>
      <c r="U78" s="209"/>
      <c r="V78" s="209"/>
      <c r="W78" s="210"/>
    </row>
    <row r="79" spans="1:23">
      <c r="A79" s="208"/>
      <c r="B79" s="209"/>
      <c r="C79" s="209"/>
      <c r="D79" s="209"/>
      <c r="E79" s="209"/>
      <c r="F79" s="209"/>
      <c r="G79" s="209"/>
      <c r="H79" s="209"/>
      <c r="I79" s="209"/>
      <c r="J79" s="209"/>
      <c r="K79" s="209"/>
      <c r="L79" s="209"/>
      <c r="M79" s="209"/>
      <c r="N79" s="209"/>
      <c r="O79" s="209"/>
      <c r="P79" s="209"/>
      <c r="Q79" s="209"/>
      <c r="R79" s="209"/>
      <c r="S79" s="209"/>
      <c r="T79" s="209"/>
      <c r="U79" s="209"/>
      <c r="V79" s="209"/>
      <c r="W79" s="210"/>
    </row>
    <row r="80" spans="1:23">
      <c r="A80" s="208"/>
      <c r="B80" s="209"/>
      <c r="C80" s="209"/>
      <c r="D80" s="209"/>
      <c r="E80" s="209"/>
      <c r="F80" s="209"/>
      <c r="G80" s="209"/>
      <c r="H80" s="209"/>
      <c r="I80" s="209"/>
      <c r="J80" s="209"/>
      <c r="K80" s="209"/>
      <c r="L80" s="209"/>
      <c r="M80" s="209"/>
      <c r="N80" s="209"/>
      <c r="O80" s="209"/>
      <c r="P80" s="209"/>
      <c r="Q80" s="209"/>
      <c r="R80" s="209"/>
      <c r="S80" s="209"/>
      <c r="T80" s="209"/>
      <c r="U80" s="209"/>
      <c r="V80" s="209"/>
      <c r="W80" s="210"/>
    </row>
    <row r="81" spans="1:23">
      <c r="A81" s="208"/>
      <c r="B81" s="209"/>
      <c r="C81" s="209"/>
      <c r="D81" s="209"/>
      <c r="E81" s="209"/>
      <c r="F81" s="209"/>
      <c r="G81" s="209"/>
      <c r="H81" s="209"/>
      <c r="I81" s="209"/>
      <c r="J81" s="209"/>
      <c r="K81" s="209"/>
      <c r="L81" s="209"/>
      <c r="M81" s="209"/>
      <c r="N81" s="209"/>
      <c r="O81" s="209"/>
      <c r="P81" s="209"/>
      <c r="Q81" s="209"/>
      <c r="R81" s="209"/>
      <c r="S81" s="209"/>
      <c r="T81" s="209"/>
      <c r="U81" s="209"/>
      <c r="V81" s="209"/>
      <c r="W81" s="210"/>
    </row>
    <row r="82" spans="1:23">
      <c r="A82" s="211"/>
      <c r="B82" s="212"/>
      <c r="C82" s="212"/>
      <c r="D82" s="212"/>
      <c r="E82" s="212"/>
      <c r="F82" s="212"/>
      <c r="G82" s="212"/>
      <c r="H82" s="212"/>
      <c r="I82" s="212"/>
      <c r="J82" s="212"/>
      <c r="K82" s="212"/>
      <c r="L82" s="212"/>
      <c r="M82" s="212"/>
      <c r="N82" s="212"/>
      <c r="O82" s="212"/>
      <c r="P82" s="212"/>
      <c r="Q82" s="212"/>
      <c r="R82" s="212"/>
      <c r="S82" s="212"/>
      <c r="T82" s="212"/>
      <c r="U82" s="212"/>
      <c r="V82" s="212"/>
      <c r="W82" s="213"/>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row r="138" spans="1:23">
      <c r="A138" s="2"/>
      <c r="B138" s="2"/>
      <c r="C138" s="2"/>
      <c r="D138" s="2"/>
      <c r="E138" s="2"/>
      <c r="F138" s="2"/>
      <c r="G138" s="2"/>
      <c r="H138" s="2"/>
      <c r="I138" s="2"/>
      <c r="J138" s="2"/>
      <c r="K138" s="2"/>
      <c r="L138" s="2"/>
      <c r="M138" s="2"/>
      <c r="N138" s="2"/>
      <c r="O138" s="2"/>
      <c r="P138" s="2"/>
      <c r="Q138" s="2"/>
      <c r="R138" s="2"/>
      <c r="S138" s="2"/>
      <c r="T138" s="2"/>
      <c r="U138" s="2"/>
      <c r="V138" s="2"/>
      <c r="W138" s="2"/>
    </row>
    <row r="139" spans="1:23">
      <c r="A139" s="2"/>
      <c r="B139" s="2"/>
      <c r="C139" s="2"/>
      <c r="D139" s="2"/>
      <c r="E139" s="2"/>
      <c r="F139" s="2"/>
      <c r="G139" s="2"/>
      <c r="H139" s="2"/>
      <c r="I139" s="2"/>
      <c r="J139" s="2"/>
      <c r="K139" s="2"/>
      <c r="L139" s="2"/>
      <c r="M139" s="2"/>
      <c r="N139" s="2"/>
      <c r="O139" s="2"/>
      <c r="P139" s="2"/>
      <c r="Q139" s="2"/>
      <c r="R139" s="2"/>
      <c r="S139" s="2"/>
      <c r="T139" s="2"/>
      <c r="U139" s="2"/>
      <c r="V139" s="2"/>
      <c r="W139" s="2"/>
    </row>
    <row r="140" spans="1:23">
      <c r="A140" s="2"/>
      <c r="B140" s="2"/>
      <c r="C140" s="2"/>
      <c r="D140" s="2"/>
      <c r="E140" s="2"/>
      <c r="F140" s="2"/>
      <c r="G140" s="2"/>
      <c r="H140" s="2"/>
      <c r="I140" s="2"/>
      <c r="J140" s="2"/>
      <c r="K140" s="2"/>
      <c r="L140" s="2"/>
      <c r="M140" s="2"/>
      <c r="N140" s="2"/>
      <c r="O140" s="2"/>
      <c r="P140" s="2"/>
      <c r="Q140" s="2"/>
      <c r="R140" s="2"/>
      <c r="S140" s="2"/>
      <c r="T140" s="2"/>
      <c r="U140" s="2"/>
      <c r="V140" s="2"/>
      <c r="W140" s="2"/>
    </row>
    <row r="141" spans="1:23">
      <c r="A141" s="2"/>
      <c r="B141" s="2"/>
      <c r="C141" s="2"/>
      <c r="D141" s="2"/>
      <c r="E141" s="2"/>
      <c r="F141" s="2"/>
      <c r="G141" s="2"/>
      <c r="H141" s="2"/>
      <c r="I141" s="2"/>
      <c r="J141" s="2"/>
      <c r="K141" s="2"/>
      <c r="L141" s="2"/>
      <c r="M141" s="2"/>
      <c r="N141" s="2"/>
      <c r="O141" s="2"/>
      <c r="P141" s="2"/>
      <c r="Q141" s="2"/>
      <c r="R141" s="2"/>
      <c r="S141" s="2"/>
      <c r="T141" s="2"/>
      <c r="U141" s="2"/>
      <c r="V141" s="2"/>
      <c r="W141" s="2"/>
    </row>
    <row r="142" spans="1:23">
      <c r="A142" s="2"/>
      <c r="B142" s="2"/>
      <c r="C142" s="2"/>
      <c r="D142" s="2"/>
      <c r="E142" s="2"/>
      <c r="F142" s="2"/>
      <c r="G142" s="2"/>
      <c r="H142" s="2"/>
      <c r="I142" s="2"/>
      <c r="J142" s="2"/>
      <c r="K142" s="2"/>
      <c r="L142" s="2"/>
      <c r="M142" s="2"/>
      <c r="N142" s="2"/>
      <c r="O142" s="2"/>
      <c r="P142" s="2"/>
      <c r="Q142" s="2"/>
      <c r="R142" s="2"/>
      <c r="S142" s="2"/>
      <c r="T142" s="2"/>
      <c r="U142" s="2"/>
      <c r="V142" s="2"/>
      <c r="W142" s="2"/>
    </row>
    <row r="143" spans="1:23">
      <c r="A143" s="2"/>
      <c r="B143" s="2"/>
      <c r="C143" s="2"/>
      <c r="D143" s="2"/>
      <c r="E143" s="2"/>
      <c r="F143" s="2"/>
      <c r="G143" s="2"/>
      <c r="H143" s="2"/>
      <c r="I143" s="2"/>
      <c r="J143" s="2"/>
      <c r="K143" s="2"/>
      <c r="L143" s="2"/>
      <c r="M143" s="2"/>
      <c r="N143" s="2"/>
      <c r="O143" s="2"/>
      <c r="P143" s="2"/>
      <c r="Q143" s="2"/>
      <c r="R143" s="2"/>
      <c r="S143" s="2"/>
      <c r="T143" s="2"/>
      <c r="U143" s="2"/>
      <c r="V143" s="2"/>
      <c r="W143" s="2"/>
    </row>
    <row r="144" spans="1:23">
      <c r="A144" s="2"/>
      <c r="B144" s="2"/>
      <c r="C144" s="2"/>
      <c r="D144" s="2"/>
      <c r="E144" s="2"/>
      <c r="F144" s="2"/>
      <c r="G144" s="2"/>
      <c r="H144" s="2"/>
      <c r="I144" s="2"/>
      <c r="J144" s="2"/>
      <c r="K144" s="2"/>
      <c r="L144" s="2"/>
      <c r="M144" s="2"/>
      <c r="N144" s="2"/>
      <c r="O144" s="2"/>
      <c r="P144" s="2"/>
      <c r="Q144" s="2"/>
      <c r="R144" s="2"/>
      <c r="S144" s="2"/>
      <c r="T144" s="2"/>
      <c r="U144" s="2"/>
      <c r="V144" s="2"/>
      <c r="W144" s="2"/>
    </row>
    <row r="145" spans="1:23">
      <c r="A145" s="2"/>
      <c r="B145" s="2"/>
      <c r="C145" s="2"/>
      <c r="D145" s="2"/>
      <c r="E145" s="2"/>
      <c r="F145" s="2"/>
      <c r="G145" s="2"/>
      <c r="H145" s="2"/>
      <c r="I145" s="2"/>
      <c r="J145" s="2"/>
      <c r="K145" s="2"/>
      <c r="L145" s="2"/>
      <c r="M145" s="2"/>
      <c r="N145" s="2"/>
      <c r="O145" s="2"/>
      <c r="P145" s="2"/>
      <c r="Q145" s="2"/>
      <c r="R145" s="2"/>
      <c r="S145" s="2"/>
      <c r="T145" s="2"/>
      <c r="U145" s="2"/>
      <c r="V145" s="2"/>
      <c r="W145" s="2"/>
    </row>
    <row r="146" spans="1:23">
      <c r="A146" s="2"/>
      <c r="B146" s="2"/>
      <c r="C146" s="2"/>
      <c r="D146" s="2"/>
      <c r="E146" s="2"/>
      <c r="F146" s="2"/>
      <c r="G146" s="2"/>
      <c r="H146" s="2"/>
      <c r="I146" s="2"/>
      <c r="J146" s="2"/>
      <c r="K146" s="2"/>
      <c r="L146" s="2"/>
      <c r="M146" s="2"/>
      <c r="N146" s="2"/>
      <c r="O146" s="2"/>
      <c r="P146" s="2"/>
      <c r="Q146" s="2"/>
      <c r="R146" s="2"/>
      <c r="S146" s="2"/>
      <c r="T146" s="2"/>
      <c r="U146" s="2"/>
      <c r="V146" s="2"/>
      <c r="W146" s="2"/>
    </row>
    <row r="147" spans="1:23">
      <c r="A147" s="2"/>
      <c r="B147" s="2"/>
      <c r="C147" s="2"/>
      <c r="D147" s="2"/>
      <c r="E147" s="2"/>
      <c r="F147" s="2"/>
      <c r="G147" s="2"/>
      <c r="H147" s="2"/>
      <c r="I147" s="2"/>
      <c r="J147" s="2"/>
      <c r="K147" s="2"/>
      <c r="L147" s="2"/>
      <c r="M147" s="2"/>
      <c r="N147" s="2"/>
      <c r="O147" s="2"/>
      <c r="P147" s="2"/>
      <c r="Q147" s="2"/>
      <c r="R147" s="2"/>
      <c r="S147" s="2"/>
      <c r="T147" s="2"/>
      <c r="U147" s="2"/>
      <c r="V147" s="2"/>
      <c r="W147" s="2"/>
    </row>
    <row r="148" spans="1:23">
      <c r="A148" s="2"/>
      <c r="B148" s="2"/>
      <c r="C148" s="2"/>
      <c r="D148" s="2"/>
      <c r="E148" s="2"/>
      <c r="F148" s="2"/>
      <c r="G148" s="2"/>
      <c r="H148" s="2"/>
      <c r="I148" s="2"/>
      <c r="J148" s="2"/>
      <c r="K148" s="2"/>
      <c r="L148" s="2"/>
      <c r="M148" s="2"/>
      <c r="N148" s="2"/>
      <c r="O148" s="2"/>
      <c r="P148" s="2"/>
      <c r="Q148" s="2"/>
      <c r="R148" s="2"/>
      <c r="S148" s="2"/>
      <c r="T148" s="2"/>
      <c r="U148" s="2"/>
      <c r="V148" s="2"/>
      <c r="W148" s="2"/>
    </row>
    <row r="149" spans="1:23">
      <c r="A149" s="2"/>
      <c r="B149" s="2"/>
      <c r="C149" s="2"/>
      <c r="D149" s="2"/>
      <c r="E149" s="2"/>
      <c r="F149" s="2"/>
      <c r="G149" s="2"/>
      <c r="H149" s="2"/>
      <c r="I149" s="2"/>
      <c r="J149" s="2"/>
      <c r="K149" s="2"/>
      <c r="L149" s="2"/>
      <c r="M149" s="2"/>
      <c r="N149" s="2"/>
      <c r="O149" s="2"/>
      <c r="P149" s="2"/>
      <c r="Q149" s="2"/>
      <c r="R149" s="2"/>
      <c r="S149" s="2"/>
      <c r="T149" s="2"/>
      <c r="U149" s="2"/>
      <c r="V149" s="2"/>
      <c r="W149" s="2"/>
    </row>
    <row r="150" spans="1:23">
      <c r="A150" s="2"/>
      <c r="B150" s="2"/>
      <c r="C150" s="2"/>
      <c r="D150" s="2"/>
      <c r="E150" s="2"/>
      <c r="F150" s="2"/>
      <c r="G150" s="2"/>
      <c r="H150" s="2"/>
      <c r="I150" s="2"/>
      <c r="J150" s="2"/>
      <c r="K150" s="2"/>
      <c r="L150" s="2"/>
      <c r="M150" s="2"/>
      <c r="N150" s="2"/>
      <c r="O150" s="2"/>
      <c r="P150" s="2"/>
      <c r="Q150" s="2"/>
      <c r="R150" s="2"/>
      <c r="S150" s="2"/>
      <c r="T150" s="2"/>
      <c r="U150" s="2"/>
      <c r="V150" s="2"/>
      <c r="W150" s="2"/>
    </row>
    <row r="151" spans="1:23">
      <c r="A151" s="2"/>
      <c r="B151" s="2"/>
      <c r="C151" s="2"/>
      <c r="D151" s="2"/>
      <c r="E151" s="2"/>
      <c r="F151" s="2"/>
      <c r="G151" s="2"/>
      <c r="H151" s="2"/>
      <c r="I151" s="2"/>
      <c r="J151" s="2"/>
      <c r="K151" s="2"/>
      <c r="L151" s="2"/>
      <c r="M151" s="2"/>
      <c r="N151" s="2"/>
      <c r="O151" s="2"/>
      <c r="P151" s="2"/>
      <c r="Q151" s="2"/>
      <c r="R151" s="2"/>
      <c r="S151" s="2"/>
      <c r="T151" s="2"/>
      <c r="U151" s="2"/>
      <c r="V151" s="2"/>
      <c r="W151" s="2"/>
    </row>
    <row r="152" spans="1:23">
      <c r="A152" s="2"/>
      <c r="B152" s="2"/>
      <c r="C152" s="2"/>
      <c r="D152" s="2"/>
      <c r="E152" s="2"/>
      <c r="F152" s="2"/>
      <c r="G152" s="2"/>
      <c r="H152" s="2"/>
      <c r="I152" s="2"/>
      <c r="J152" s="2"/>
      <c r="K152" s="2"/>
      <c r="L152" s="2"/>
      <c r="M152" s="2"/>
      <c r="N152" s="2"/>
      <c r="O152" s="2"/>
      <c r="P152" s="2"/>
      <c r="Q152" s="2"/>
      <c r="R152" s="2"/>
      <c r="S152" s="2"/>
      <c r="T152" s="2"/>
      <c r="U152" s="2"/>
      <c r="V152" s="2"/>
      <c r="W152" s="2"/>
    </row>
    <row r="153" spans="1:23">
      <c r="A153" s="2"/>
      <c r="B153" s="2"/>
      <c r="C153" s="2"/>
      <c r="D153" s="2"/>
      <c r="E153" s="2"/>
      <c r="F153" s="2"/>
      <c r="G153" s="2"/>
      <c r="H153" s="2"/>
      <c r="I153" s="2"/>
      <c r="J153" s="2"/>
      <c r="K153" s="2"/>
      <c r="L153" s="2"/>
      <c r="M153" s="2"/>
      <c r="N153" s="2"/>
      <c r="O153" s="2"/>
      <c r="P153" s="2"/>
      <c r="Q153" s="2"/>
      <c r="R153" s="2"/>
      <c r="S153" s="2"/>
      <c r="T153" s="2"/>
      <c r="U153" s="2"/>
      <c r="V153" s="2"/>
      <c r="W153" s="2"/>
    </row>
    <row r="154" spans="1:23">
      <c r="A154" s="2"/>
      <c r="B154" s="2"/>
      <c r="C154" s="2"/>
      <c r="D154" s="2"/>
      <c r="E154" s="2"/>
      <c r="F154" s="2"/>
      <c r="G154" s="2"/>
      <c r="H154" s="2"/>
      <c r="I154" s="2"/>
      <c r="J154" s="2"/>
      <c r="K154" s="2"/>
      <c r="L154" s="2"/>
      <c r="M154" s="2"/>
      <c r="N154" s="2"/>
      <c r="O154" s="2"/>
      <c r="P154" s="2"/>
      <c r="Q154" s="2"/>
      <c r="R154" s="2"/>
      <c r="S154" s="2"/>
      <c r="T154" s="2"/>
      <c r="U154" s="2"/>
      <c r="V154" s="2"/>
      <c r="W154" s="2"/>
    </row>
    <row r="155" spans="1:23">
      <c r="A155" s="2"/>
      <c r="B155" s="2"/>
      <c r="C155" s="2"/>
      <c r="D155" s="2"/>
      <c r="E155" s="2"/>
      <c r="F155" s="2"/>
      <c r="G155" s="2"/>
      <c r="H155" s="2"/>
      <c r="I155" s="2"/>
      <c r="J155" s="2"/>
      <c r="K155" s="2"/>
      <c r="L155" s="2"/>
      <c r="M155" s="2"/>
      <c r="N155" s="2"/>
      <c r="O155" s="2"/>
      <c r="P155" s="2"/>
      <c r="Q155" s="2"/>
      <c r="R155" s="2"/>
      <c r="S155" s="2"/>
      <c r="T155" s="2"/>
      <c r="U155" s="2"/>
      <c r="V155" s="2"/>
      <c r="W155" s="2"/>
    </row>
    <row r="156" spans="1:23">
      <c r="A156" s="2"/>
      <c r="B156" s="2"/>
      <c r="C156" s="2"/>
      <c r="D156" s="2"/>
      <c r="E156" s="2"/>
      <c r="F156" s="2"/>
      <c r="G156" s="2"/>
      <c r="H156" s="2"/>
      <c r="I156" s="2"/>
      <c r="J156" s="2"/>
      <c r="K156" s="2"/>
      <c r="L156" s="2"/>
      <c r="M156" s="2"/>
      <c r="N156" s="2"/>
      <c r="O156" s="2"/>
      <c r="P156" s="2"/>
      <c r="Q156" s="2"/>
      <c r="R156" s="2"/>
      <c r="S156" s="2"/>
      <c r="T156" s="2"/>
      <c r="U156" s="2"/>
      <c r="V156" s="2"/>
      <c r="W156" s="2"/>
    </row>
    <row r="157" spans="1:23">
      <c r="A157" s="2"/>
      <c r="B157" s="2"/>
      <c r="C157" s="2"/>
      <c r="D157" s="2"/>
      <c r="E157" s="2"/>
      <c r="F157" s="2"/>
      <c r="G157" s="2"/>
      <c r="H157" s="2"/>
      <c r="I157" s="2"/>
      <c r="J157" s="2"/>
      <c r="K157" s="2"/>
      <c r="L157" s="2"/>
      <c r="M157" s="2"/>
      <c r="N157" s="2"/>
      <c r="O157" s="2"/>
      <c r="P157" s="2"/>
      <c r="Q157" s="2"/>
      <c r="R157" s="2"/>
      <c r="S157" s="2"/>
      <c r="T157" s="2"/>
      <c r="U157" s="2"/>
      <c r="V157" s="2"/>
      <c r="W157" s="2"/>
    </row>
    <row r="158" spans="1:23">
      <c r="A158" s="2"/>
      <c r="B158" s="2"/>
      <c r="C158" s="2"/>
      <c r="D158" s="2"/>
      <c r="E158" s="2"/>
      <c r="F158" s="2"/>
      <c r="G158" s="2"/>
      <c r="H158" s="2"/>
      <c r="I158" s="2"/>
      <c r="J158" s="2"/>
      <c r="K158" s="2"/>
      <c r="L158" s="2"/>
      <c r="M158" s="2"/>
      <c r="N158" s="2"/>
      <c r="O158" s="2"/>
      <c r="P158" s="2"/>
      <c r="Q158" s="2"/>
      <c r="R158" s="2"/>
      <c r="S158" s="2"/>
      <c r="T158" s="2"/>
      <c r="U158" s="2"/>
      <c r="V158" s="2"/>
      <c r="W158" s="2"/>
    </row>
    <row r="159" spans="1:23">
      <c r="A159" s="2"/>
      <c r="B159" s="2"/>
      <c r="C159" s="2"/>
      <c r="D159" s="2"/>
      <c r="E159" s="2"/>
      <c r="F159" s="2"/>
      <c r="G159" s="2"/>
      <c r="H159" s="2"/>
      <c r="I159" s="2"/>
      <c r="J159" s="2"/>
      <c r="K159" s="2"/>
      <c r="L159" s="2"/>
      <c r="M159" s="2"/>
      <c r="N159" s="2"/>
      <c r="O159" s="2"/>
      <c r="P159" s="2"/>
      <c r="Q159" s="2"/>
      <c r="R159" s="2"/>
      <c r="S159" s="2"/>
      <c r="T159" s="2"/>
      <c r="U159" s="2"/>
      <c r="V159" s="2"/>
      <c r="W159" s="2"/>
    </row>
    <row r="160" spans="1:23">
      <c r="A160" s="2"/>
      <c r="B160" s="2"/>
      <c r="C160" s="2"/>
      <c r="D160" s="2"/>
      <c r="E160" s="2"/>
      <c r="F160" s="2"/>
      <c r="G160" s="2"/>
      <c r="H160" s="2"/>
      <c r="I160" s="2"/>
      <c r="J160" s="2"/>
      <c r="K160" s="2"/>
      <c r="L160" s="2"/>
      <c r="M160" s="2"/>
      <c r="N160" s="2"/>
      <c r="O160" s="2"/>
      <c r="P160" s="2"/>
      <c r="Q160" s="2"/>
      <c r="R160" s="2"/>
      <c r="S160" s="2"/>
      <c r="T160" s="2"/>
      <c r="U160" s="2"/>
      <c r="V160" s="2"/>
      <c r="W160" s="2"/>
    </row>
    <row r="161" spans="1:23">
      <c r="A161" s="2"/>
      <c r="B161" s="2"/>
      <c r="C161" s="2"/>
      <c r="D161" s="2"/>
      <c r="E161" s="2"/>
      <c r="F161" s="2"/>
      <c r="G161" s="2"/>
      <c r="H161" s="2"/>
      <c r="I161" s="2"/>
      <c r="J161" s="2"/>
      <c r="K161" s="2"/>
      <c r="L161" s="2"/>
      <c r="M161" s="2"/>
      <c r="N161" s="2"/>
      <c r="O161" s="2"/>
      <c r="P161" s="2"/>
      <c r="Q161" s="2"/>
      <c r="R161" s="2"/>
      <c r="S161" s="2"/>
      <c r="T161" s="2"/>
      <c r="U161" s="2"/>
      <c r="V161" s="2"/>
      <c r="W161" s="2"/>
    </row>
    <row r="162" spans="1:23">
      <c r="A162" s="2"/>
      <c r="B162" s="2"/>
      <c r="C162" s="2"/>
      <c r="D162" s="2"/>
      <c r="E162" s="2"/>
      <c r="F162" s="2"/>
      <c r="G162" s="2"/>
      <c r="H162" s="2"/>
      <c r="I162" s="2"/>
      <c r="J162" s="2"/>
      <c r="K162" s="2"/>
      <c r="L162" s="2"/>
      <c r="M162" s="2"/>
      <c r="N162" s="2"/>
      <c r="O162" s="2"/>
      <c r="P162" s="2"/>
      <c r="Q162" s="2"/>
      <c r="R162" s="2"/>
      <c r="S162" s="2"/>
      <c r="T162" s="2"/>
      <c r="U162" s="2"/>
      <c r="V162" s="2"/>
      <c r="W162" s="2"/>
    </row>
    <row r="163" spans="1:23">
      <c r="A163" s="2"/>
      <c r="B163" s="2"/>
      <c r="C163" s="2"/>
      <c r="D163" s="2"/>
      <c r="E163" s="2"/>
      <c r="F163" s="2"/>
      <c r="G163" s="2"/>
      <c r="H163" s="2"/>
      <c r="I163" s="2"/>
      <c r="J163" s="2"/>
      <c r="K163" s="2"/>
      <c r="L163" s="2"/>
      <c r="M163" s="2"/>
      <c r="N163" s="2"/>
      <c r="O163" s="2"/>
      <c r="P163" s="2"/>
      <c r="Q163" s="2"/>
      <c r="R163" s="2"/>
      <c r="S163" s="2"/>
      <c r="T163" s="2"/>
      <c r="U163" s="2"/>
      <c r="V163" s="2"/>
      <c r="W163" s="2"/>
    </row>
    <row r="164" spans="1:23">
      <c r="A164" s="2"/>
      <c r="B164" s="2"/>
      <c r="C164" s="2"/>
      <c r="D164" s="2"/>
      <c r="E164" s="2"/>
      <c r="F164" s="2"/>
      <c r="G164" s="2"/>
      <c r="H164" s="2"/>
      <c r="I164" s="2"/>
      <c r="J164" s="2"/>
      <c r="K164" s="2"/>
      <c r="L164" s="2"/>
      <c r="M164" s="2"/>
      <c r="N164" s="2"/>
      <c r="O164" s="2"/>
      <c r="P164" s="2"/>
      <c r="Q164" s="2"/>
      <c r="R164" s="2"/>
      <c r="S164" s="2"/>
      <c r="T164" s="2"/>
      <c r="U164" s="2"/>
      <c r="V164" s="2"/>
      <c r="W164" s="2"/>
    </row>
    <row r="165" spans="1:23">
      <c r="A165" s="2"/>
      <c r="B165" s="2"/>
      <c r="C165" s="2"/>
      <c r="D165" s="2"/>
      <c r="E165" s="2"/>
      <c r="F165" s="2"/>
      <c r="G165" s="2"/>
      <c r="H165" s="2"/>
      <c r="I165" s="2"/>
      <c r="J165" s="2"/>
      <c r="K165" s="2"/>
      <c r="L165" s="2"/>
      <c r="M165" s="2"/>
      <c r="N165" s="2"/>
      <c r="O165" s="2"/>
      <c r="P165" s="2"/>
      <c r="Q165" s="2"/>
      <c r="R165" s="2"/>
      <c r="S165" s="2"/>
      <c r="T165" s="2"/>
      <c r="U165" s="2"/>
      <c r="V165" s="2"/>
      <c r="W165" s="2"/>
    </row>
    <row r="166" spans="1:23">
      <c r="A166" s="2"/>
      <c r="B166" s="2"/>
      <c r="C166" s="2"/>
      <c r="D166" s="2"/>
      <c r="E166" s="2"/>
      <c r="F166" s="2"/>
      <c r="G166" s="2"/>
      <c r="H166" s="2"/>
      <c r="I166" s="2"/>
      <c r="J166" s="2"/>
      <c r="K166" s="2"/>
      <c r="L166" s="2"/>
      <c r="M166" s="2"/>
      <c r="N166" s="2"/>
      <c r="O166" s="2"/>
      <c r="P166" s="2"/>
      <c r="Q166" s="2"/>
      <c r="R166" s="2"/>
      <c r="S166" s="2"/>
      <c r="T166" s="2"/>
      <c r="U166" s="2"/>
      <c r="V166" s="2"/>
      <c r="W166" s="2"/>
    </row>
    <row r="167" spans="1:23">
      <c r="A167" s="2"/>
      <c r="B167" s="2"/>
      <c r="C167" s="2"/>
      <c r="D167" s="2"/>
      <c r="E167" s="2"/>
      <c r="F167" s="2"/>
      <c r="G167" s="2"/>
      <c r="H167" s="2"/>
      <c r="I167" s="2"/>
      <c r="J167" s="2"/>
      <c r="K167" s="2"/>
      <c r="L167" s="2"/>
      <c r="M167" s="2"/>
      <c r="N167" s="2"/>
      <c r="O167" s="2"/>
      <c r="P167" s="2"/>
      <c r="Q167" s="2"/>
      <c r="R167" s="2"/>
      <c r="S167" s="2"/>
      <c r="T167" s="2"/>
      <c r="U167" s="2"/>
      <c r="V167" s="2"/>
      <c r="W167" s="2"/>
    </row>
    <row r="168" spans="1:23">
      <c r="A168" s="2"/>
      <c r="B168" s="2"/>
      <c r="C168" s="2"/>
      <c r="D168" s="2"/>
      <c r="E168" s="2"/>
      <c r="F168" s="2"/>
      <c r="G168" s="2"/>
      <c r="H168" s="2"/>
      <c r="I168" s="2"/>
      <c r="J168" s="2"/>
      <c r="K168" s="2"/>
      <c r="L168" s="2"/>
      <c r="M168" s="2"/>
      <c r="N168" s="2"/>
      <c r="O168" s="2"/>
      <c r="P168" s="2"/>
      <c r="Q168" s="2"/>
      <c r="R168" s="2"/>
      <c r="S168" s="2"/>
      <c r="T168" s="2"/>
      <c r="U168" s="2"/>
      <c r="V168" s="2"/>
      <c r="W168" s="2"/>
    </row>
    <row r="169" spans="1:23">
      <c r="A169" s="2"/>
      <c r="B169" s="2"/>
      <c r="C169" s="2"/>
      <c r="D169" s="2"/>
      <c r="E169" s="2"/>
      <c r="F169" s="2"/>
      <c r="G169" s="2"/>
      <c r="H169" s="2"/>
      <c r="I169" s="2"/>
      <c r="J169" s="2"/>
      <c r="K169" s="2"/>
      <c r="L169" s="2"/>
      <c r="M169" s="2"/>
      <c r="N169" s="2"/>
      <c r="O169" s="2"/>
      <c r="P169" s="2"/>
      <c r="Q169" s="2"/>
      <c r="R169" s="2"/>
      <c r="S169" s="2"/>
      <c r="T169" s="2"/>
      <c r="U169" s="2"/>
      <c r="V169" s="2"/>
      <c r="W169" s="2"/>
    </row>
    <row r="170" spans="1:23">
      <c r="A170" s="2"/>
      <c r="B170" s="2"/>
      <c r="C170" s="2"/>
      <c r="D170" s="2"/>
      <c r="E170" s="2"/>
      <c r="F170" s="2"/>
      <c r="G170" s="2"/>
      <c r="H170" s="2"/>
      <c r="I170" s="2"/>
      <c r="J170" s="2"/>
      <c r="K170" s="2"/>
      <c r="L170" s="2"/>
      <c r="M170" s="2"/>
      <c r="N170" s="2"/>
      <c r="O170" s="2"/>
      <c r="P170" s="2"/>
      <c r="Q170" s="2"/>
      <c r="R170" s="2"/>
      <c r="S170" s="2"/>
      <c r="T170" s="2"/>
      <c r="U170" s="2"/>
      <c r="V170" s="2"/>
      <c r="W170" s="2"/>
    </row>
    <row r="171" spans="1:23">
      <c r="A171" s="2"/>
      <c r="B171" s="2"/>
      <c r="C171" s="2"/>
      <c r="D171" s="2"/>
      <c r="E171" s="2"/>
      <c r="F171" s="2"/>
      <c r="G171" s="2"/>
      <c r="H171" s="2"/>
      <c r="I171" s="2"/>
      <c r="J171" s="2"/>
      <c r="K171" s="2"/>
      <c r="L171" s="2"/>
      <c r="M171" s="2"/>
      <c r="N171" s="2"/>
      <c r="O171" s="2"/>
      <c r="P171" s="2"/>
      <c r="Q171" s="2"/>
      <c r="R171" s="2"/>
      <c r="S171" s="2"/>
      <c r="T171" s="2"/>
      <c r="U171" s="2"/>
      <c r="V171" s="2"/>
      <c r="W171" s="2"/>
    </row>
    <row r="172" spans="1:23">
      <c r="A172" s="2"/>
      <c r="B172" s="2"/>
      <c r="C172" s="2"/>
      <c r="D172" s="2"/>
      <c r="E172" s="2"/>
      <c r="F172" s="2"/>
      <c r="G172" s="2"/>
      <c r="H172" s="2"/>
      <c r="I172" s="2"/>
      <c r="J172" s="2"/>
      <c r="K172" s="2"/>
      <c r="L172" s="2"/>
      <c r="M172" s="2"/>
      <c r="N172" s="2"/>
      <c r="O172" s="2"/>
      <c r="P172" s="2"/>
      <c r="Q172" s="2"/>
      <c r="R172" s="2"/>
      <c r="S172" s="2"/>
      <c r="T172" s="2"/>
      <c r="U172" s="2"/>
      <c r="V172" s="2"/>
      <c r="W172" s="2"/>
    </row>
    <row r="173" spans="1:23">
      <c r="A173" s="2"/>
      <c r="B173" s="2"/>
      <c r="C173" s="2"/>
      <c r="D173" s="2"/>
      <c r="E173" s="2"/>
      <c r="F173" s="2"/>
      <c r="G173" s="2"/>
      <c r="H173" s="2"/>
      <c r="I173" s="2"/>
      <c r="J173" s="2"/>
      <c r="K173" s="2"/>
      <c r="L173" s="2"/>
      <c r="M173" s="2"/>
      <c r="N173" s="2"/>
      <c r="O173" s="2"/>
      <c r="P173" s="2"/>
      <c r="Q173" s="2"/>
      <c r="R173" s="2"/>
      <c r="S173" s="2"/>
      <c r="T173" s="2"/>
      <c r="U173" s="2"/>
      <c r="V173" s="2"/>
      <c r="W173" s="2"/>
    </row>
    <row r="174" spans="1:23">
      <c r="A174" s="2"/>
      <c r="B174" s="2"/>
      <c r="C174" s="2"/>
      <c r="D174" s="2"/>
      <c r="E174" s="2"/>
      <c r="F174" s="2"/>
      <c r="G174" s="2"/>
      <c r="H174" s="2"/>
      <c r="I174" s="2"/>
      <c r="J174" s="2"/>
      <c r="K174" s="2"/>
      <c r="L174" s="2"/>
      <c r="M174" s="2"/>
      <c r="N174" s="2"/>
      <c r="O174" s="2"/>
      <c r="P174" s="2"/>
      <c r="Q174" s="2"/>
      <c r="R174" s="2"/>
      <c r="S174" s="2"/>
      <c r="T174" s="2"/>
      <c r="U174" s="2"/>
      <c r="V174" s="2"/>
      <c r="W174" s="2"/>
    </row>
    <row r="175" spans="1:23">
      <c r="A175" s="2"/>
      <c r="B175" s="2"/>
      <c r="C175" s="2"/>
      <c r="D175" s="2"/>
      <c r="E175" s="2"/>
      <c r="F175" s="2"/>
      <c r="G175" s="2"/>
      <c r="H175" s="2"/>
      <c r="I175" s="2"/>
      <c r="J175" s="2"/>
      <c r="K175" s="2"/>
      <c r="L175" s="2"/>
      <c r="M175" s="2"/>
      <c r="N175" s="2"/>
      <c r="O175" s="2"/>
      <c r="P175" s="2"/>
      <c r="Q175" s="2"/>
      <c r="R175" s="2"/>
      <c r="S175" s="2"/>
      <c r="T175" s="2"/>
      <c r="U175" s="2"/>
      <c r="V175" s="2"/>
      <c r="W175" s="2"/>
    </row>
    <row r="176" spans="1:23">
      <c r="A176" s="2"/>
      <c r="B176" s="2"/>
      <c r="C176" s="2"/>
      <c r="D176" s="2"/>
      <c r="E176" s="2"/>
      <c r="F176" s="2"/>
      <c r="G176" s="2"/>
      <c r="H176" s="2"/>
      <c r="I176" s="2"/>
      <c r="J176" s="2"/>
      <c r="K176" s="2"/>
      <c r="L176" s="2"/>
      <c r="M176" s="2"/>
      <c r="N176" s="2"/>
      <c r="O176" s="2"/>
      <c r="P176" s="2"/>
      <c r="Q176" s="2"/>
      <c r="R176" s="2"/>
      <c r="S176" s="2"/>
      <c r="T176" s="2"/>
      <c r="U176" s="2"/>
      <c r="V176" s="2"/>
      <c r="W176" s="2"/>
    </row>
    <row r="177" spans="1:23">
      <c r="A177" s="2"/>
      <c r="B177" s="2"/>
      <c r="C177" s="2"/>
      <c r="D177" s="2"/>
      <c r="E177" s="2"/>
      <c r="F177" s="2"/>
      <c r="G177" s="2"/>
      <c r="H177" s="2"/>
      <c r="I177" s="2"/>
      <c r="J177" s="2"/>
      <c r="K177" s="2"/>
      <c r="L177" s="2"/>
      <c r="M177" s="2"/>
      <c r="N177" s="2"/>
      <c r="O177" s="2"/>
      <c r="P177" s="2"/>
      <c r="Q177" s="2"/>
      <c r="R177" s="2"/>
      <c r="S177" s="2"/>
      <c r="T177" s="2"/>
      <c r="U177" s="2"/>
      <c r="V177" s="2"/>
      <c r="W177" s="2"/>
    </row>
    <row r="178" spans="1:23">
      <c r="A178" s="2"/>
      <c r="B178" s="2"/>
      <c r="C178" s="2"/>
      <c r="D178" s="2"/>
      <c r="E178" s="2"/>
      <c r="F178" s="2"/>
      <c r="G178" s="2"/>
      <c r="H178" s="2"/>
      <c r="I178" s="2"/>
      <c r="J178" s="2"/>
      <c r="K178" s="2"/>
      <c r="L178" s="2"/>
      <c r="M178" s="2"/>
      <c r="N178" s="2"/>
      <c r="O178" s="2"/>
      <c r="P178" s="2"/>
      <c r="Q178" s="2"/>
      <c r="R178" s="2"/>
      <c r="S178" s="2"/>
      <c r="T178" s="2"/>
      <c r="U178" s="2"/>
      <c r="V178" s="2"/>
      <c r="W178" s="2"/>
    </row>
    <row r="179" spans="1:23">
      <c r="A179" s="2"/>
      <c r="B179" s="2"/>
      <c r="C179" s="2"/>
      <c r="D179" s="2"/>
      <c r="E179" s="2"/>
      <c r="F179" s="2"/>
      <c r="G179" s="2"/>
      <c r="H179" s="2"/>
      <c r="I179" s="2"/>
      <c r="J179" s="2"/>
      <c r="K179" s="2"/>
      <c r="L179" s="2"/>
      <c r="M179" s="2"/>
      <c r="N179" s="2"/>
      <c r="O179" s="2"/>
      <c r="P179" s="2"/>
      <c r="Q179" s="2"/>
      <c r="R179" s="2"/>
      <c r="S179" s="2"/>
      <c r="T179" s="2"/>
      <c r="U179" s="2"/>
      <c r="V179" s="2"/>
      <c r="W179" s="2"/>
    </row>
    <row r="180" spans="1:23">
      <c r="A180" s="2"/>
      <c r="B180" s="2"/>
      <c r="C180" s="2"/>
      <c r="D180" s="2"/>
      <c r="E180" s="2"/>
      <c r="F180" s="2"/>
      <c r="G180" s="2"/>
      <c r="H180" s="2"/>
      <c r="I180" s="2"/>
      <c r="J180" s="2"/>
      <c r="K180" s="2"/>
      <c r="L180" s="2"/>
      <c r="M180" s="2"/>
      <c r="N180" s="2"/>
      <c r="O180" s="2"/>
      <c r="P180" s="2"/>
      <c r="Q180" s="2"/>
      <c r="R180" s="2"/>
      <c r="S180" s="2"/>
      <c r="T180" s="2"/>
      <c r="U180" s="2"/>
      <c r="V180" s="2"/>
      <c r="W180" s="2"/>
    </row>
    <row r="181" spans="1:23">
      <c r="A181" s="2"/>
      <c r="B181" s="2"/>
      <c r="C181" s="2"/>
      <c r="D181" s="2"/>
      <c r="E181" s="2"/>
      <c r="F181" s="2"/>
      <c r="G181" s="2"/>
      <c r="H181" s="2"/>
      <c r="I181" s="2"/>
      <c r="J181" s="2"/>
      <c r="K181" s="2"/>
      <c r="L181" s="2"/>
      <c r="M181" s="2"/>
      <c r="N181" s="2"/>
      <c r="O181" s="2"/>
      <c r="P181" s="2"/>
      <c r="Q181" s="2"/>
      <c r="R181" s="2"/>
      <c r="S181" s="2"/>
      <c r="T181" s="2"/>
      <c r="U181" s="2"/>
      <c r="V181" s="2"/>
      <c r="W181" s="2"/>
    </row>
    <row r="182" spans="1:23">
      <c r="A182" s="2"/>
      <c r="B182" s="2"/>
      <c r="C182" s="2"/>
      <c r="D182" s="2"/>
      <c r="E182" s="2"/>
      <c r="F182" s="2"/>
      <c r="G182" s="2"/>
      <c r="H182" s="2"/>
      <c r="I182" s="2"/>
      <c r="J182" s="2"/>
      <c r="K182" s="2"/>
      <c r="L182" s="2"/>
      <c r="M182" s="2"/>
      <c r="N182" s="2"/>
      <c r="O182" s="2"/>
      <c r="P182" s="2"/>
      <c r="Q182" s="2"/>
      <c r="R182" s="2"/>
      <c r="S182" s="2"/>
      <c r="T182" s="2"/>
      <c r="U182" s="2"/>
      <c r="V182" s="2"/>
      <c r="W182" s="2"/>
    </row>
    <row r="183" spans="1:23">
      <c r="A183" s="2"/>
      <c r="B183" s="2"/>
      <c r="C183" s="2"/>
      <c r="D183" s="2"/>
      <c r="E183" s="2"/>
      <c r="F183" s="2"/>
      <c r="G183" s="2"/>
      <c r="H183" s="2"/>
      <c r="I183" s="2"/>
      <c r="J183" s="2"/>
      <c r="K183" s="2"/>
      <c r="L183" s="2"/>
      <c r="M183" s="2"/>
      <c r="N183" s="2"/>
      <c r="O183" s="2"/>
      <c r="P183" s="2"/>
      <c r="Q183" s="2"/>
      <c r="R183" s="2"/>
      <c r="S183" s="2"/>
      <c r="T183" s="2"/>
      <c r="U183" s="2"/>
      <c r="V183" s="2"/>
      <c r="W183" s="2"/>
    </row>
    <row r="184" spans="1:23">
      <c r="A184" s="2"/>
      <c r="B184" s="2"/>
      <c r="C184" s="2"/>
      <c r="D184" s="2"/>
      <c r="E184" s="2"/>
      <c r="F184" s="2"/>
      <c r="G184" s="2"/>
      <c r="H184" s="2"/>
      <c r="I184" s="2"/>
      <c r="J184" s="2"/>
      <c r="K184" s="2"/>
      <c r="L184" s="2"/>
      <c r="M184" s="2"/>
      <c r="N184" s="2"/>
      <c r="O184" s="2"/>
      <c r="P184" s="2"/>
      <c r="Q184" s="2"/>
      <c r="R184" s="2"/>
      <c r="S184" s="2"/>
      <c r="T184" s="2"/>
      <c r="U184" s="2"/>
      <c r="V184" s="2"/>
      <c r="W184" s="2"/>
    </row>
    <row r="185" spans="1:23">
      <c r="A185" s="2"/>
      <c r="B185" s="2"/>
      <c r="C185" s="2"/>
      <c r="D185" s="2"/>
      <c r="E185" s="2"/>
      <c r="F185" s="2"/>
      <c r="G185" s="2"/>
      <c r="H185" s="2"/>
      <c r="I185" s="2"/>
      <c r="J185" s="2"/>
      <c r="K185" s="2"/>
      <c r="L185" s="2"/>
      <c r="M185" s="2"/>
      <c r="N185" s="2"/>
      <c r="O185" s="2"/>
      <c r="P185" s="2"/>
      <c r="Q185" s="2"/>
      <c r="R185" s="2"/>
      <c r="S185" s="2"/>
      <c r="T185" s="2"/>
      <c r="U185" s="2"/>
      <c r="V185" s="2"/>
      <c r="W185" s="2"/>
    </row>
    <row r="186" spans="1:23">
      <c r="A186" s="2"/>
      <c r="B186" s="2"/>
      <c r="C186" s="2"/>
      <c r="D186" s="2"/>
      <c r="E186" s="2"/>
      <c r="F186" s="2"/>
      <c r="G186" s="2"/>
      <c r="H186" s="2"/>
      <c r="I186" s="2"/>
      <c r="J186" s="2"/>
      <c r="K186" s="2"/>
      <c r="L186" s="2"/>
      <c r="M186" s="2"/>
      <c r="N186" s="2"/>
      <c r="O186" s="2"/>
      <c r="P186" s="2"/>
      <c r="Q186" s="2"/>
      <c r="R186" s="2"/>
      <c r="S186" s="2"/>
      <c r="T186" s="2"/>
      <c r="U186" s="2"/>
      <c r="V186" s="2"/>
      <c r="W186" s="2"/>
    </row>
    <row r="187" spans="1:23">
      <c r="A187" s="2"/>
      <c r="B187" s="2"/>
      <c r="C187" s="2"/>
      <c r="D187" s="2"/>
      <c r="E187" s="2"/>
      <c r="F187" s="2"/>
      <c r="G187" s="2"/>
      <c r="H187" s="2"/>
      <c r="I187" s="2"/>
      <c r="J187" s="2"/>
      <c r="K187" s="2"/>
      <c r="L187" s="2"/>
      <c r="M187" s="2"/>
      <c r="N187" s="2"/>
      <c r="O187" s="2"/>
      <c r="P187" s="2"/>
      <c r="Q187" s="2"/>
      <c r="R187" s="2"/>
      <c r="S187" s="2"/>
      <c r="T187" s="2"/>
      <c r="U187" s="2"/>
      <c r="V187" s="2"/>
      <c r="W187" s="2"/>
    </row>
    <row r="188" spans="1:23">
      <c r="A188" s="2"/>
      <c r="B188" s="2"/>
      <c r="C188" s="2"/>
      <c r="D188" s="2"/>
      <c r="E188" s="2"/>
      <c r="F188" s="2"/>
      <c r="G188" s="2"/>
      <c r="H188" s="2"/>
      <c r="I188" s="2"/>
      <c r="J188" s="2"/>
      <c r="K188" s="2"/>
      <c r="L188" s="2"/>
      <c r="M188" s="2"/>
      <c r="N188" s="2"/>
      <c r="O188" s="2"/>
      <c r="P188" s="2"/>
      <c r="Q188" s="2"/>
      <c r="R188" s="2"/>
      <c r="S188" s="2"/>
      <c r="T188" s="2"/>
      <c r="U188" s="2"/>
      <c r="V188" s="2"/>
      <c r="W188" s="2"/>
    </row>
    <row r="189" spans="1:23">
      <c r="A189" s="2"/>
      <c r="B189" s="2"/>
      <c r="C189" s="2"/>
      <c r="D189" s="2"/>
      <c r="E189" s="2"/>
      <c r="F189" s="2"/>
      <c r="G189" s="2"/>
      <c r="H189" s="2"/>
      <c r="I189" s="2"/>
      <c r="J189" s="2"/>
      <c r="K189" s="2"/>
      <c r="L189" s="2"/>
      <c r="M189" s="2"/>
      <c r="N189" s="2"/>
      <c r="O189" s="2"/>
      <c r="P189" s="2"/>
      <c r="Q189" s="2"/>
      <c r="R189" s="2"/>
      <c r="S189" s="2"/>
      <c r="T189" s="2"/>
      <c r="U189" s="2"/>
      <c r="V189" s="2"/>
      <c r="W189" s="2"/>
    </row>
    <row r="190" spans="1:23">
      <c r="A190" s="2"/>
      <c r="B190" s="2"/>
      <c r="C190" s="2"/>
      <c r="D190" s="2"/>
      <c r="E190" s="2"/>
      <c r="F190" s="2"/>
      <c r="G190" s="2"/>
      <c r="H190" s="2"/>
      <c r="I190" s="2"/>
      <c r="J190" s="2"/>
      <c r="K190" s="2"/>
      <c r="L190" s="2"/>
      <c r="M190" s="2"/>
      <c r="N190" s="2"/>
      <c r="O190" s="2"/>
      <c r="P190" s="2"/>
      <c r="Q190" s="2"/>
      <c r="R190" s="2"/>
      <c r="S190" s="2"/>
      <c r="T190" s="2"/>
      <c r="U190" s="2"/>
      <c r="V190" s="2"/>
      <c r="W190" s="2"/>
    </row>
    <row r="191" spans="1:23">
      <c r="A191" s="2"/>
      <c r="B191" s="2"/>
      <c r="C191" s="2"/>
      <c r="D191" s="2"/>
      <c r="E191" s="2"/>
      <c r="F191" s="2"/>
      <c r="G191" s="2"/>
      <c r="H191" s="2"/>
      <c r="I191" s="2"/>
      <c r="J191" s="2"/>
      <c r="K191" s="2"/>
      <c r="L191" s="2"/>
      <c r="M191" s="2"/>
      <c r="N191" s="2"/>
      <c r="O191" s="2"/>
      <c r="P191" s="2"/>
      <c r="Q191" s="2"/>
      <c r="R191" s="2"/>
      <c r="S191" s="2"/>
      <c r="T191" s="2"/>
      <c r="U191" s="2"/>
      <c r="V191" s="2"/>
      <c r="W191" s="2"/>
    </row>
    <row r="192" spans="1:23">
      <c r="A192" s="2"/>
      <c r="B192" s="2"/>
      <c r="C192" s="2"/>
      <c r="D192" s="2"/>
      <c r="E192" s="2"/>
      <c r="F192" s="2"/>
      <c r="G192" s="2"/>
      <c r="H192" s="2"/>
      <c r="I192" s="2"/>
      <c r="J192" s="2"/>
      <c r="K192" s="2"/>
      <c r="L192" s="2"/>
      <c r="M192" s="2"/>
      <c r="N192" s="2"/>
      <c r="O192" s="2"/>
      <c r="P192" s="2"/>
      <c r="Q192" s="2"/>
      <c r="R192" s="2"/>
      <c r="S192" s="2"/>
      <c r="T192" s="2"/>
      <c r="U192" s="2"/>
      <c r="V192" s="2"/>
      <c r="W192" s="2"/>
    </row>
    <row r="193" spans="1:23">
      <c r="A193" s="2"/>
      <c r="B193" s="2"/>
      <c r="C193" s="2"/>
      <c r="D193" s="2"/>
      <c r="E193" s="2"/>
      <c r="F193" s="2"/>
      <c r="G193" s="2"/>
      <c r="H193" s="2"/>
      <c r="I193" s="2"/>
      <c r="J193" s="2"/>
      <c r="K193" s="2"/>
      <c r="L193" s="2"/>
      <c r="M193" s="2"/>
      <c r="N193" s="2"/>
      <c r="O193" s="2"/>
      <c r="P193" s="2"/>
      <c r="Q193" s="2"/>
      <c r="R193" s="2"/>
      <c r="S193" s="2"/>
      <c r="T193" s="2"/>
      <c r="U193" s="2"/>
      <c r="V193" s="2"/>
      <c r="W193" s="2"/>
    </row>
    <row r="194" spans="1:23">
      <c r="A194" s="2"/>
      <c r="B194" s="2"/>
      <c r="C194" s="2"/>
      <c r="D194" s="2"/>
      <c r="E194" s="2"/>
      <c r="F194" s="2"/>
      <c r="G194" s="2"/>
      <c r="H194" s="2"/>
      <c r="I194" s="2"/>
      <c r="J194" s="2"/>
      <c r="K194" s="2"/>
      <c r="L194" s="2"/>
      <c r="M194" s="2"/>
      <c r="N194" s="2"/>
      <c r="O194" s="2"/>
      <c r="P194" s="2"/>
      <c r="Q194" s="2"/>
      <c r="R194" s="2"/>
      <c r="S194" s="2"/>
      <c r="T194" s="2"/>
      <c r="U194" s="2"/>
      <c r="V194" s="2"/>
      <c r="W194" s="2"/>
    </row>
    <row r="195" spans="1:23">
      <c r="A195" s="2"/>
      <c r="B195" s="2"/>
      <c r="C195" s="2"/>
      <c r="D195" s="2"/>
      <c r="E195" s="2"/>
      <c r="F195" s="2"/>
      <c r="G195" s="2"/>
      <c r="H195" s="2"/>
      <c r="I195" s="2"/>
      <c r="J195" s="2"/>
      <c r="K195" s="2"/>
      <c r="L195" s="2"/>
      <c r="M195" s="2"/>
      <c r="N195" s="2"/>
      <c r="O195" s="2"/>
      <c r="P195" s="2"/>
      <c r="Q195" s="2"/>
      <c r="R195" s="2"/>
      <c r="S195" s="2"/>
      <c r="T195" s="2"/>
      <c r="U195" s="2"/>
      <c r="V195" s="2"/>
      <c r="W195" s="2"/>
    </row>
    <row r="196" spans="1:23">
      <c r="A196" s="2"/>
      <c r="B196" s="2"/>
      <c r="C196" s="2"/>
      <c r="D196" s="2"/>
      <c r="E196" s="2"/>
      <c r="F196" s="2"/>
      <c r="G196" s="2"/>
      <c r="H196" s="2"/>
      <c r="I196" s="2"/>
      <c r="J196" s="2"/>
      <c r="K196" s="2"/>
      <c r="L196" s="2"/>
      <c r="M196" s="2"/>
      <c r="N196" s="2"/>
      <c r="O196" s="2"/>
      <c r="P196" s="2"/>
      <c r="Q196" s="2"/>
      <c r="R196" s="2"/>
      <c r="S196" s="2"/>
      <c r="T196" s="2"/>
      <c r="U196" s="2"/>
      <c r="V196" s="2"/>
      <c r="W196" s="2"/>
    </row>
    <row r="197" spans="1:23">
      <c r="A197" s="2"/>
      <c r="B197" s="2"/>
      <c r="C197" s="2"/>
      <c r="D197" s="2"/>
      <c r="E197" s="2"/>
      <c r="F197" s="2"/>
      <c r="G197" s="2"/>
      <c r="H197" s="2"/>
      <c r="I197" s="2"/>
      <c r="J197" s="2"/>
      <c r="K197" s="2"/>
      <c r="L197" s="2"/>
      <c r="M197" s="2"/>
      <c r="N197" s="2"/>
      <c r="O197" s="2"/>
      <c r="P197" s="2"/>
      <c r="Q197" s="2"/>
      <c r="R197" s="2"/>
      <c r="S197" s="2"/>
      <c r="T197" s="2"/>
      <c r="U197" s="2"/>
      <c r="V197" s="2"/>
      <c r="W197" s="2"/>
    </row>
    <row r="198" spans="1:23">
      <c r="A198" s="2"/>
      <c r="B198" s="2"/>
      <c r="C198" s="2"/>
      <c r="D198" s="2"/>
      <c r="E198" s="2"/>
      <c r="F198" s="2"/>
      <c r="G198" s="2"/>
      <c r="H198" s="2"/>
      <c r="I198" s="2"/>
      <c r="J198" s="2"/>
      <c r="K198" s="2"/>
      <c r="L198" s="2"/>
      <c r="M198" s="2"/>
      <c r="N198" s="2"/>
      <c r="O198" s="2"/>
      <c r="P198" s="2"/>
      <c r="Q198" s="2"/>
      <c r="R198" s="2"/>
      <c r="S198" s="2"/>
      <c r="T198" s="2"/>
      <c r="U198" s="2"/>
      <c r="V198" s="2"/>
      <c r="W198" s="2"/>
    </row>
    <row r="199" spans="1:23">
      <c r="A199" s="2"/>
      <c r="B199" s="2"/>
      <c r="C199" s="2"/>
      <c r="D199" s="2"/>
      <c r="E199" s="2"/>
      <c r="F199" s="2"/>
      <c r="G199" s="2"/>
      <c r="H199" s="2"/>
      <c r="I199" s="2"/>
      <c r="J199" s="2"/>
      <c r="K199" s="2"/>
      <c r="L199" s="2"/>
      <c r="M199" s="2"/>
      <c r="N199" s="2"/>
      <c r="O199" s="2"/>
      <c r="P199" s="2"/>
      <c r="Q199" s="2"/>
      <c r="R199" s="2"/>
      <c r="S199" s="2"/>
      <c r="T199" s="2"/>
      <c r="U199" s="2"/>
      <c r="V199" s="2"/>
      <c r="W199" s="2"/>
    </row>
    <row r="200" spans="1:23">
      <c r="A200" s="2"/>
      <c r="B200" s="2"/>
      <c r="C200" s="2"/>
      <c r="D200" s="2"/>
      <c r="E200" s="2"/>
      <c r="F200" s="2"/>
      <c r="G200" s="2"/>
      <c r="H200" s="2"/>
      <c r="I200" s="2"/>
      <c r="J200" s="2"/>
      <c r="K200" s="2"/>
      <c r="L200" s="2"/>
      <c r="M200" s="2"/>
      <c r="N200" s="2"/>
      <c r="O200" s="2"/>
      <c r="P200" s="2"/>
      <c r="Q200" s="2"/>
      <c r="R200" s="2"/>
      <c r="S200" s="2"/>
      <c r="T200" s="2"/>
      <c r="U200" s="2"/>
      <c r="V200" s="2"/>
      <c r="W200" s="2"/>
    </row>
    <row r="201" spans="1:23">
      <c r="A201" s="2"/>
      <c r="B201" s="2"/>
      <c r="C201" s="2"/>
      <c r="D201" s="2"/>
      <c r="E201" s="2"/>
      <c r="F201" s="2"/>
      <c r="G201" s="2"/>
      <c r="H201" s="2"/>
      <c r="I201" s="2"/>
      <c r="J201" s="2"/>
      <c r="K201" s="2"/>
      <c r="L201" s="2"/>
      <c r="M201" s="2"/>
      <c r="N201" s="2"/>
      <c r="O201" s="2"/>
      <c r="P201" s="2"/>
      <c r="Q201" s="2"/>
      <c r="R201" s="2"/>
      <c r="S201" s="2"/>
      <c r="T201" s="2"/>
      <c r="U201" s="2"/>
      <c r="V201" s="2"/>
      <c r="W201" s="2"/>
    </row>
    <row r="202" spans="1:23">
      <c r="A202" s="2"/>
      <c r="B202" s="2"/>
      <c r="C202" s="2"/>
      <c r="D202" s="2"/>
      <c r="E202" s="2"/>
      <c r="F202" s="2"/>
      <c r="G202" s="2"/>
      <c r="H202" s="2"/>
      <c r="I202" s="2"/>
      <c r="J202" s="2"/>
      <c r="K202" s="2"/>
      <c r="L202" s="2"/>
      <c r="M202" s="2"/>
      <c r="N202" s="2"/>
      <c r="O202" s="2"/>
      <c r="P202" s="2"/>
      <c r="Q202" s="2"/>
      <c r="R202" s="2"/>
      <c r="S202" s="2"/>
      <c r="T202" s="2"/>
      <c r="U202" s="2"/>
      <c r="V202" s="2"/>
      <c r="W202" s="2"/>
    </row>
    <row r="203" spans="1:23">
      <c r="A203" s="2"/>
      <c r="B203" s="2"/>
      <c r="C203" s="2"/>
      <c r="D203" s="2"/>
      <c r="E203" s="2"/>
      <c r="F203" s="2"/>
      <c r="G203" s="2"/>
      <c r="H203" s="2"/>
      <c r="I203" s="2"/>
      <c r="J203" s="2"/>
      <c r="K203" s="2"/>
      <c r="L203" s="2"/>
      <c r="M203" s="2"/>
      <c r="N203" s="2"/>
      <c r="O203" s="2"/>
      <c r="P203" s="2"/>
      <c r="Q203" s="2"/>
      <c r="R203" s="2"/>
      <c r="S203" s="2"/>
      <c r="T203" s="2"/>
      <c r="U203" s="2"/>
      <c r="V203" s="2"/>
      <c r="W203" s="2"/>
    </row>
    <row r="204" spans="1:23">
      <c r="A204" s="2"/>
      <c r="B204" s="2"/>
      <c r="C204" s="2"/>
      <c r="D204" s="2"/>
      <c r="E204" s="2"/>
      <c r="F204" s="2"/>
      <c r="G204" s="2"/>
      <c r="H204" s="2"/>
      <c r="I204" s="2"/>
      <c r="J204" s="2"/>
      <c r="K204" s="2"/>
      <c r="L204" s="2"/>
      <c r="M204" s="2"/>
      <c r="N204" s="2"/>
      <c r="O204" s="2"/>
      <c r="P204" s="2"/>
      <c r="Q204" s="2"/>
      <c r="R204" s="2"/>
      <c r="S204" s="2"/>
      <c r="T204" s="2"/>
      <c r="U204" s="2"/>
      <c r="V204" s="2"/>
      <c r="W204" s="2"/>
    </row>
    <row r="205" spans="1:23">
      <c r="A205" s="2"/>
      <c r="B205" s="2"/>
      <c r="C205" s="2"/>
      <c r="D205" s="2"/>
      <c r="E205" s="2"/>
      <c r="F205" s="2"/>
      <c r="G205" s="2"/>
      <c r="H205" s="2"/>
      <c r="I205" s="2"/>
      <c r="J205" s="2"/>
      <c r="K205" s="2"/>
      <c r="L205" s="2"/>
      <c r="M205" s="2"/>
      <c r="N205" s="2"/>
      <c r="O205" s="2"/>
      <c r="P205" s="2"/>
      <c r="Q205" s="2"/>
      <c r="R205" s="2"/>
      <c r="S205" s="2"/>
      <c r="T205" s="2"/>
      <c r="U205" s="2"/>
      <c r="V205" s="2"/>
      <c r="W205" s="2"/>
    </row>
    <row r="206" spans="1:23">
      <c r="A206" s="2"/>
      <c r="B206" s="2"/>
      <c r="C206" s="2"/>
      <c r="D206" s="2"/>
      <c r="E206" s="2"/>
      <c r="F206" s="2"/>
      <c r="G206" s="2"/>
      <c r="H206" s="2"/>
      <c r="I206" s="2"/>
      <c r="J206" s="2"/>
      <c r="K206" s="2"/>
      <c r="L206" s="2"/>
      <c r="M206" s="2"/>
      <c r="N206" s="2"/>
      <c r="O206" s="2"/>
      <c r="P206" s="2"/>
      <c r="Q206" s="2"/>
      <c r="R206" s="2"/>
      <c r="S206" s="2"/>
      <c r="T206" s="2"/>
      <c r="U206" s="2"/>
      <c r="V206" s="2"/>
      <c r="W206" s="2"/>
    </row>
    <row r="207" spans="1:23">
      <c r="A207" s="2"/>
      <c r="B207" s="2"/>
      <c r="C207" s="2"/>
      <c r="D207" s="2"/>
      <c r="E207" s="2"/>
      <c r="F207" s="2"/>
      <c r="G207" s="2"/>
      <c r="H207" s="2"/>
      <c r="I207" s="2"/>
      <c r="J207" s="2"/>
      <c r="K207" s="2"/>
      <c r="L207" s="2"/>
      <c r="M207" s="2"/>
      <c r="N207" s="2"/>
      <c r="O207" s="2"/>
      <c r="P207" s="2"/>
      <c r="Q207" s="2"/>
      <c r="R207" s="2"/>
      <c r="S207" s="2"/>
      <c r="T207" s="2"/>
      <c r="U207" s="2"/>
      <c r="V207" s="2"/>
      <c r="W207" s="2"/>
    </row>
    <row r="208" spans="1:23">
      <c r="A208" s="2"/>
      <c r="B208" s="2"/>
      <c r="C208" s="2"/>
      <c r="D208" s="2"/>
      <c r="E208" s="2"/>
      <c r="F208" s="2"/>
      <c r="G208" s="2"/>
      <c r="H208" s="2"/>
      <c r="I208" s="2"/>
      <c r="J208" s="2"/>
      <c r="K208" s="2"/>
      <c r="L208" s="2"/>
      <c r="M208" s="2"/>
      <c r="N208" s="2"/>
      <c r="O208" s="2"/>
      <c r="P208" s="2"/>
      <c r="Q208" s="2"/>
      <c r="R208" s="2"/>
      <c r="S208" s="2"/>
      <c r="T208" s="2"/>
      <c r="U208" s="2"/>
      <c r="V208" s="2"/>
      <c r="W208" s="2"/>
    </row>
    <row r="209" spans="1:23">
      <c r="A209" s="2"/>
      <c r="B209" s="2"/>
      <c r="C209" s="2"/>
      <c r="D209" s="2"/>
      <c r="E209" s="2"/>
      <c r="F209" s="2"/>
      <c r="G209" s="2"/>
      <c r="H209" s="2"/>
      <c r="I209" s="2"/>
      <c r="J209" s="2"/>
      <c r="K209" s="2"/>
      <c r="L209" s="2"/>
      <c r="M209" s="2"/>
      <c r="N209" s="2"/>
      <c r="O209" s="2"/>
      <c r="P209" s="2"/>
      <c r="Q209" s="2"/>
      <c r="R209" s="2"/>
      <c r="S209" s="2"/>
      <c r="T209" s="2"/>
      <c r="U209" s="2"/>
      <c r="V209" s="2"/>
      <c r="W209" s="2"/>
    </row>
    <row r="210" spans="1:23">
      <c r="A210" s="2"/>
      <c r="B210" s="2"/>
      <c r="C210" s="2"/>
      <c r="D210" s="2"/>
      <c r="E210" s="2"/>
      <c r="F210" s="2"/>
      <c r="G210" s="2"/>
      <c r="H210" s="2"/>
      <c r="I210" s="2"/>
      <c r="J210" s="2"/>
      <c r="K210" s="2"/>
      <c r="L210" s="2"/>
      <c r="M210" s="2"/>
      <c r="N210" s="2"/>
      <c r="O210" s="2"/>
      <c r="P210" s="2"/>
      <c r="Q210" s="2"/>
      <c r="R210" s="2"/>
      <c r="S210" s="2"/>
      <c r="T210" s="2"/>
      <c r="U210" s="2"/>
      <c r="V210" s="2"/>
      <c r="W210" s="2"/>
    </row>
    <row r="211" spans="1:23">
      <c r="A211" s="2"/>
      <c r="B211" s="2"/>
      <c r="C211" s="2"/>
      <c r="D211" s="2"/>
      <c r="E211" s="2"/>
      <c r="F211" s="2"/>
      <c r="G211" s="2"/>
      <c r="H211" s="2"/>
      <c r="I211" s="2"/>
      <c r="J211" s="2"/>
      <c r="K211" s="2"/>
      <c r="L211" s="2"/>
      <c r="M211" s="2"/>
      <c r="N211" s="2"/>
      <c r="O211" s="2"/>
      <c r="P211" s="2"/>
      <c r="Q211" s="2"/>
      <c r="R211" s="2"/>
      <c r="S211" s="2"/>
      <c r="T211" s="2"/>
      <c r="U211" s="2"/>
      <c r="V211" s="2"/>
      <c r="W211" s="2"/>
    </row>
    <row r="212" spans="1:23">
      <c r="A212" s="2"/>
      <c r="B212" s="2"/>
      <c r="C212" s="2"/>
      <c r="D212" s="2"/>
      <c r="E212" s="2"/>
      <c r="F212" s="2"/>
      <c r="G212" s="2"/>
      <c r="H212" s="2"/>
      <c r="I212" s="2"/>
      <c r="J212" s="2"/>
      <c r="K212" s="2"/>
      <c r="L212" s="2"/>
      <c r="M212" s="2"/>
      <c r="N212" s="2"/>
      <c r="O212" s="2"/>
      <c r="P212" s="2"/>
      <c r="Q212" s="2"/>
      <c r="R212" s="2"/>
      <c r="S212" s="2"/>
      <c r="T212" s="2"/>
      <c r="U212" s="2"/>
      <c r="V212" s="2"/>
      <c r="W212" s="2"/>
    </row>
    <row r="213" spans="1:23">
      <c r="A213" s="2"/>
      <c r="B213" s="2"/>
      <c r="C213" s="2"/>
      <c r="D213" s="2"/>
      <c r="E213" s="2"/>
      <c r="F213" s="2"/>
      <c r="G213" s="2"/>
      <c r="H213" s="2"/>
      <c r="I213" s="2"/>
      <c r="J213" s="2"/>
      <c r="K213" s="2"/>
      <c r="L213" s="2"/>
      <c r="M213" s="2"/>
      <c r="N213" s="2"/>
      <c r="O213" s="2"/>
      <c r="P213" s="2"/>
      <c r="Q213" s="2"/>
      <c r="R213" s="2"/>
      <c r="S213" s="2"/>
      <c r="T213" s="2"/>
      <c r="U213" s="2"/>
      <c r="V213" s="2"/>
      <c r="W213" s="2"/>
    </row>
    <row r="214" spans="1:23">
      <c r="A214" s="2"/>
      <c r="B214" s="2"/>
      <c r="C214" s="2"/>
      <c r="D214" s="2"/>
      <c r="E214" s="2"/>
      <c r="F214" s="2"/>
      <c r="G214" s="2"/>
      <c r="H214" s="2"/>
      <c r="I214" s="2"/>
      <c r="J214" s="2"/>
      <c r="K214" s="2"/>
      <c r="L214" s="2"/>
      <c r="M214" s="2"/>
      <c r="N214" s="2"/>
      <c r="O214" s="2"/>
      <c r="P214" s="2"/>
      <c r="Q214" s="2"/>
      <c r="R214" s="2"/>
      <c r="S214" s="2"/>
      <c r="T214" s="2"/>
      <c r="U214" s="2"/>
      <c r="V214" s="2"/>
      <c r="W214" s="2"/>
    </row>
    <row r="215" spans="1:23">
      <c r="A215" s="2"/>
      <c r="B215" s="2"/>
      <c r="C215" s="2"/>
      <c r="D215" s="2"/>
      <c r="E215" s="2"/>
      <c r="F215" s="2"/>
      <c r="G215" s="2"/>
      <c r="H215" s="2"/>
      <c r="I215" s="2"/>
      <c r="J215" s="2"/>
      <c r="K215" s="2"/>
      <c r="L215" s="2"/>
      <c r="M215" s="2"/>
      <c r="N215" s="2"/>
      <c r="O215" s="2"/>
      <c r="P215" s="2"/>
      <c r="Q215" s="2"/>
      <c r="R215" s="2"/>
      <c r="S215" s="2"/>
      <c r="T215" s="2"/>
      <c r="U215" s="2"/>
      <c r="V215" s="2"/>
      <c r="W215" s="2"/>
    </row>
    <row r="216" spans="1:23">
      <c r="A216" s="2"/>
      <c r="B216" s="2"/>
      <c r="C216" s="2"/>
      <c r="D216" s="2"/>
      <c r="E216" s="2"/>
      <c r="F216" s="2"/>
      <c r="G216" s="2"/>
      <c r="H216" s="2"/>
      <c r="I216" s="2"/>
      <c r="J216" s="2"/>
      <c r="K216" s="2"/>
      <c r="L216" s="2"/>
      <c r="M216" s="2"/>
      <c r="N216" s="2"/>
      <c r="O216" s="2"/>
      <c r="P216" s="2"/>
      <c r="Q216" s="2"/>
      <c r="R216" s="2"/>
      <c r="S216" s="2"/>
      <c r="T216" s="2"/>
      <c r="U216" s="2"/>
      <c r="V216" s="2"/>
      <c r="W216" s="2"/>
    </row>
    <row r="217" spans="1:23">
      <c r="A217" s="2"/>
      <c r="B217" s="2"/>
      <c r="C217" s="2"/>
      <c r="D217" s="2"/>
      <c r="E217" s="2"/>
      <c r="F217" s="2"/>
      <c r="G217" s="2"/>
      <c r="H217" s="2"/>
      <c r="I217" s="2"/>
      <c r="J217" s="2"/>
      <c r="K217" s="2"/>
      <c r="L217" s="2"/>
      <c r="M217" s="2"/>
      <c r="N217" s="2"/>
      <c r="O217" s="2"/>
      <c r="P217" s="2"/>
      <c r="Q217" s="2"/>
      <c r="R217" s="2"/>
      <c r="S217" s="2"/>
      <c r="T217" s="2"/>
      <c r="U217" s="2"/>
      <c r="V217" s="2"/>
      <c r="W217" s="2"/>
    </row>
    <row r="218" spans="1:23">
      <c r="A218" s="2"/>
      <c r="B218" s="2"/>
      <c r="C218" s="2"/>
      <c r="D218" s="2"/>
      <c r="E218" s="2"/>
      <c r="F218" s="2"/>
      <c r="G218" s="2"/>
      <c r="H218" s="2"/>
      <c r="I218" s="2"/>
      <c r="J218" s="2"/>
      <c r="K218" s="2"/>
      <c r="L218" s="2"/>
      <c r="M218" s="2"/>
      <c r="N218" s="2"/>
      <c r="O218" s="2"/>
      <c r="P218" s="2"/>
      <c r="Q218" s="2"/>
      <c r="R218" s="2"/>
      <c r="S218" s="2"/>
      <c r="T218" s="2"/>
      <c r="U218" s="2"/>
      <c r="V218" s="2"/>
      <c r="W218" s="2"/>
    </row>
    <row r="219" spans="1:23">
      <c r="A219" s="2"/>
      <c r="B219" s="2"/>
      <c r="C219" s="2"/>
      <c r="D219" s="2"/>
      <c r="E219" s="2"/>
      <c r="F219" s="2"/>
      <c r="G219" s="2"/>
      <c r="H219" s="2"/>
      <c r="I219" s="2"/>
      <c r="J219" s="2"/>
      <c r="K219" s="2"/>
      <c r="L219" s="2"/>
      <c r="M219" s="2"/>
      <c r="N219" s="2"/>
      <c r="O219" s="2"/>
      <c r="P219" s="2"/>
      <c r="Q219" s="2"/>
      <c r="R219" s="2"/>
      <c r="S219" s="2"/>
      <c r="T219" s="2"/>
      <c r="U219" s="2"/>
      <c r="V219" s="2"/>
      <c r="W219" s="2"/>
    </row>
    <row r="220" spans="1:23">
      <c r="A220" s="2"/>
      <c r="B220" s="2"/>
      <c r="C220" s="2"/>
      <c r="D220" s="2"/>
      <c r="E220" s="2"/>
      <c r="F220" s="2"/>
      <c r="G220" s="2"/>
      <c r="H220" s="2"/>
      <c r="I220" s="2"/>
      <c r="J220" s="2"/>
      <c r="K220" s="2"/>
      <c r="L220" s="2"/>
      <c r="M220" s="2"/>
      <c r="N220" s="2"/>
      <c r="O220" s="2"/>
      <c r="P220" s="2"/>
      <c r="Q220" s="2"/>
      <c r="R220" s="2"/>
      <c r="S220" s="2"/>
      <c r="T220" s="2"/>
      <c r="U220" s="2"/>
      <c r="V220" s="2"/>
      <c r="W220" s="2"/>
    </row>
    <row r="221" spans="1:23">
      <c r="A221" s="2"/>
      <c r="B221" s="2"/>
      <c r="C221" s="2"/>
      <c r="D221" s="2"/>
      <c r="E221" s="2"/>
      <c r="F221" s="2"/>
      <c r="G221" s="2"/>
      <c r="H221" s="2"/>
      <c r="I221" s="2"/>
      <c r="J221" s="2"/>
      <c r="K221" s="2"/>
      <c r="L221" s="2"/>
      <c r="M221" s="2"/>
      <c r="N221" s="2"/>
      <c r="O221" s="2"/>
      <c r="P221" s="2"/>
      <c r="Q221" s="2"/>
      <c r="R221" s="2"/>
      <c r="S221" s="2"/>
      <c r="T221" s="2"/>
      <c r="U221" s="2"/>
      <c r="V221" s="2"/>
      <c r="W221" s="2"/>
    </row>
    <row r="222" spans="1:23">
      <c r="A222" s="2"/>
      <c r="B222" s="2"/>
      <c r="C222" s="2"/>
      <c r="D222" s="2"/>
      <c r="E222" s="2"/>
      <c r="F222" s="2"/>
      <c r="G222" s="2"/>
      <c r="H222" s="2"/>
      <c r="I222" s="2"/>
      <c r="J222" s="2"/>
      <c r="K222" s="2"/>
      <c r="L222" s="2"/>
      <c r="M222" s="2"/>
      <c r="N222" s="2"/>
      <c r="O222" s="2"/>
      <c r="P222" s="2"/>
      <c r="Q222" s="2"/>
      <c r="R222" s="2"/>
      <c r="S222" s="2"/>
      <c r="T222" s="2"/>
      <c r="U222" s="2"/>
      <c r="V222" s="2"/>
      <c r="W222" s="2"/>
    </row>
    <row r="223" spans="1:23">
      <c r="A223" s="2"/>
      <c r="B223" s="2"/>
      <c r="C223" s="2"/>
      <c r="D223" s="2"/>
      <c r="E223" s="2"/>
      <c r="F223" s="2"/>
      <c r="G223" s="2"/>
      <c r="H223" s="2"/>
      <c r="I223" s="2"/>
      <c r="J223" s="2"/>
      <c r="K223" s="2"/>
      <c r="L223" s="2"/>
      <c r="M223" s="2"/>
      <c r="N223" s="2"/>
      <c r="O223" s="2"/>
      <c r="P223" s="2"/>
      <c r="Q223" s="2"/>
      <c r="R223" s="2"/>
      <c r="S223" s="2"/>
      <c r="T223" s="2"/>
      <c r="U223" s="2"/>
      <c r="V223" s="2"/>
      <c r="W223" s="2"/>
    </row>
    <row r="224" spans="1:23">
      <c r="A224" s="2"/>
      <c r="B224" s="2"/>
      <c r="C224" s="2"/>
      <c r="D224" s="2"/>
      <c r="E224" s="2"/>
      <c r="F224" s="2"/>
      <c r="G224" s="2"/>
      <c r="H224" s="2"/>
      <c r="I224" s="2"/>
      <c r="J224" s="2"/>
      <c r="K224" s="2"/>
      <c r="L224" s="2"/>
      <c r="M224" s="2"/>
      <c r="N224" s="2"/>
      <c r="O224" s="2"/>
      <c r="P224" s="2"/>
      <c r="Q224" s="2"/>
      <c r="R224" s="2"/>
      <c r="S224" s="2"/>
      <c r="T224" s="2"/>
      <c r="U224" s="2"/>
      <c r="V224" s="2"/>
      <c r="W224" s="2"/>
    </row>
    <row r="225" spans="1:23">
      <c r="A225" s="2"/>
      <c r="B225" s="2"/>
      <c r="C225" s="2"/>
      <c r="D225" s="2"/>
      <c r="E225" s="2"/>
      <c r="F225" s="2"/>
      <c r="G225" s="2"/>
      <c r="H225" s="2"/>
      <c r="I225" s="2"/>
      <c r="J225" s="2"/>
      <c r="K225" s="2"/>
      <c r="L225" s="2"/>
      <c r="M225" s="2"/>
      <c r="N225" s="2"/>
      <c r="O225" s="2"/>
      <c r="P225" s="2"/>
      <c r="Q225" s="2"/>
      <c r="R225" s="2"/>
      <c r="S225" s="2"/>
      <c r="T225" s="2"/>
      <c r="U225" s="2"/>
      <c r="V225" s="2"/>
      <c r="W225" s="2"/>
    </row>
    <row r="226" spans="1:23">
      <c r="A226" s="2"/>
      <c r="B226" s="2"/>
      <c r="C226" s="2"/>
      <c r="D226" s="2"/>
      <c r="E226" s="2"/>
      <c r="F226" s="2"/>
      <c r="G226" s="2"/>
      <c r="H226" s="2"/>
      <c r="I226" s="2"/>
      <c r="J226" s="2"/>
      <c r="K226" s="2"/>
      <c r="L226" s="2"/>
      <c r="M226" s="2"/>
      <c r="N226" s="2"/>
      <c r="O226" s="2"/>
      <c r="P226" s="2"/>
      <c r="Q226" s="2"/>
      <c r="R226" s="2"/>
      <c r="S226" s="2"/>
      <c r="T226" s="2"/>
      <c r="U226" s="2"/>
      <c r="V226" s="2"/>
      <c r="W226" s="2"/>
    </row>
    <row r="227" spans="1:23">
      <c r="A227" s="2"/>
      <c r="B227" s="2"/>
      <c r="C227" s="2"/>
      <c r="D227" s="2"/>
      <c r="E227" s="2"/>
      <c r="F227" s="2"/>
      <c r="G227" s="2"/>
      <c r="H227" s="2"/>
      <c r="I227" s="2"/>
      <c r="J227" s="2"/>
      <c r="K227" s="2"/>
      <c r="L227" s="2"/>
      <c r="M227" s="2"/>
      <c r="N227" s="2"/>
      <c r="O227" s="2"/>
      <c r="P227" s="2"/>
      <c r="Q227" s="2"/>
      <c r="R227" s="2"/>
      <c r="S227" s="2"/>
      <c r="T227" s="2"/>
      <c r="U227" s="2"/>
      <c r="V227" s="2"/>
      <c r="W227" s="2"/>
    </row>
    <row r="228" spans="1:23">
      <c r="A228" s="2"/>
      <c r="B228" s="2"/>
      <c r="C228" s="2"/>
      <c r="D228" s="2"/>
      <c r="E228" s="2"/>
      <c r="F228" s="2"/>
      <c r="G228" s="2"/>
      <c r="H228" s="2"/>
      <c r="I228" s="2"/>
      <c r="J228" s="2"/>
      <c r="K228" s="2"/>
      <c r="L228" s="2"/>
      <c r="M228" s="2"/>
      <c r="N228" s="2"/>
      <c r="O228" s="2"/>
      <c r="P228" s="2"/>
      <c r="Q228" s="2"/>
      <c r="R228" s="2"/>
      <c r="S228" s="2"/>
      <c r="T228" s="2"/>
      <c r="U228" s="2"/>
      <c r="V228" s="2"/>
      <c r="W228" s="2"/>
    </row>
    <row r="229" spans="1:23">
      <c r="A229" s="2"/>
      <c r="B229" s="2"/>
      <c r="C229" s="2"/>
      <c r="D229" s="2"/>
      <c r="E229" s="2"/>
      <c r="F229" s="2"/>
      <c r="G229" s="2"/>
      <c r="H229" s="2"/>
      <c r="I229" s="2"/>
      <c r="J229" s="2"/>
      <c r="K229" s="2"/>
      <c r="L229" s="2"/>
      <c r="M229" s="2"/>
      <c r="N229" s="2"/>
      <c r="O229" s="2"/>
      <c r="P229" s="2"/>
      <c r="Q229" s="2"/>
      <c r="R229" s="2"/>
      <c r="S229" s="2"/>
      <c r="T229" s="2"/>
      <c r="U229" s="2"/>
      <c r="V229" s="2"/>
      <c r="W229" s="2"/>
    </row>
    <row r="230" spans="1:23">
      <c r="A230" s="2"/>
      <c r="B230" s="2"/>
      <c r="C230" s="2"/>
      <c r="D230" s="2"/>
      <c r="E230" s="2"/>
      <c r="F230" s="2"/>
      <c r="G230" s="2"/>
      <c r="H230" s="2"/>
      <c r="I230" s="2"/>
      <c r="J230" s="2"/>
      <c r="K230" s="2"/>
      <c r="L230" s="2"/>
      <c r="M230" s="2"/>
      <c r="N230" s="2"/>
      <c r="O230" s="2"/>
      <c r="P230" s="2"/>
      <c r="Q230" s="2"/>
      <c r="R230" s="2"/>
      <c r="S230" s="2"/>
      <c r="T230" s="2"/>
      <c r="U230" s="2"/>
      <c r="V230" s="2"/>
      <c r="W230" s="2"/>
    </row>
    <row r="231" spans="1:23">
      <c r="A231" s="2"/>
      <c r="B231" s="2"/>
      <c r="C231" s="2"/>
      <c r="D231" s="2"/>
      <c r="E231" s="2"/>
      <c r="F231" s="2"/>
      <c r="G231" s="2"/>
      <c r="H231" s="2"/>
      <c r="I231" s="2"/>
      <c r="J231" s="2"/>
      <c r="K231" s="2"/>
      <c r="L231" s="2"/>
      <c r="M231" s="2"/>
      <c r="N231" s="2"/>
      <c r="O231" s="2"/>
      <c r="P231" s="2"/>
      <c r="Q231" s="2"/>
      <c r="R231" s="2"/>
      <c r="S231" s="2"/>
      <c r="T231" s="2"/>
      <c r="U231" s="2"/>
      <c r="V231" s="2"/>
      <c r="W231" s="2"/>
    </row>
    <row r="232" spans="1:23">
      <c r="A232" s="2"/>
      <c r="B232" s="2"/>
      <c r="C232" s="2"/>
      <c r="D232" s="2"/>
      <c r="E232" s="2"/>
      <c r="F232" s="2"/>
      <c r="G232" s="2"/>
      <c r="H232" s="2"/>
      <c r="I232" s="2"/>
      <c r="J232" s="2"/>
      <c r="K232" s="2"/>
      <c r="L232" s="2"/>
      <c r="M232" s="2"/>
      <c r="N232" s="2"/>
      <c r="O232" s="2"/>
      <c r="P232" s="2"/>
      <c r="Q232" s="2"/>
      <c r="R232" s="2"/>
      <c r="S232" s="2"/>
      <c r="T232" s="2"/>
      <c r="U232" s="2"/>
      <c r="V232" s="2"/>
      <c r="W232" s="2"/>
    </row>
    <row r="233" spans="1:23">
      <c r="A233" s="2"/>
      <c r="B233" s="2"/>
      <c r="C233" s="2"/>
      <c r="D233" s="2"/>
      <c r="E233" s="2"/>
      <c r="F233" s="2"/>
      <c r="G233" s="2"/>
      <c r="H233" s="2"/>
      <c r="I233" s="2"/>
      <c r="J233" s="2"/>
      <c r="K233" s="2"/>
      <c r="L233" s="2"/>
      <c r="M233" s="2"/>
      <c r="N233" s="2"/>
      <c r="O233" s="2"/>
      <c r="P233" s="2"/>
      <c r="Q233" s="2"/>
      <c r="R233" s="2"/>
      <c r="S233" s="2"/>
      <c r="T233" s="2"/>
      <c r="U233" s="2"/>
      <c r="V233" s="2"/>
      <c r="W233" s="2"/>
    </row>
    <row r="234" spans="1:23">
      <c r="A234" s="2"/>
      <c r="B234" s="2"/>
      <c r="C234" s="2"/>
      <c r="D234" s="2"/>
      <c r="E234" s="2"/>
      <c r="F234" s="2"/>
      <c r="G234" s="2"/>
      <c r="H234" s="2"/>
      <c r="I234" s="2"/>
      <c r="J234" s="2"/>
      <c r="K234" s="2"/>
      <c r="L234" s="2"/>
      <c r="M234" s="2"/>
      <c r="N234" s="2"/>
      <c r="O234" s="2"/>
      <c r="P234" s="2"/>
      <c r="Q234" s="2"/>
      <c r="R234" s="2"/>
      <c r="S234" s="2"/>
      <c r="T234" s="2"/>
      <c r="U234" s="2"/>
      <c r="V234" s="2"/>
      <c r="W234" s="2"/>
    </row>
    <row r="235" spans="1:23">
      <c r="A235" s="2"/>
      <c r="B235" s="2"/>
      <c r="C235" s="2"/>
      <c r="D235" s="2"/>
      <c r="E235" s="2"/>
      <c r="F235" s="2"/>
      <c r="G235" s="2"/>
      <c r="H235" s="2"/>
      <c r="I235" s="2"/>
      <c r="J235" s="2"/>
      <c r="K235" s="2"/>
      <c r="L235" s="2"/>
      <c r="M235" s="2"/>
      <c r="N235" s="2"/>
      <c r="O235" s="2"/>
      <c r="P235" s="2"/>
      <c r="Q235" s="2"/>
      <c r="R235" s="2"/>
      <c r="S235" s="2"/>
      <c r="T235" s="2"/>
      <c r="U235" s="2"/>
      <c r="V235" s="2"/>
      <c r="W235" s="2"/>
    </row>
    <row r="236" spans="1:23">
      <c r="A236" s="2"/>
      <c r="B236" s="2"/>
      <c r="C236" s="2"/>
      <c r="D236" s="2"/>
      <c r="E236" s="2"/>
      <c r="F236" s="2"/>
      <c r="G236" s="2"/>
      <c r="H236" s="2"/>
      <c r="I236" s="2"/>
      <c r="J236" s="2"/>
      <c r="K236" s="2"/>
      <c r="L236" s="2"/>
      <c r="M236" s="2"/>
      <c r="N236" s="2"/>
      <c r="O236" s="2"/>
      <c r="P236" s="2"/>
      <c r="Q236" s="2"/>
      <c r="R236" s="2"/>
      <c r="S236" s="2"/>
      <c r="T236" s="2"/>
      <c r="U236" s="2"/>
      <c r="V236" s="2"/>
      <c r="W236" s="2"/>
    </row>
    <row r="237" spans="1:23">
      <c r="A237" s="2"/>
      <c r="B237" s="2"/>
      <c r="C237" s="2"/>
      <c r="D237" s="2"/>
      <c r="E237" s="2"/>
      <c r="F237" s="2"/>
      <c r="G237" s="2"/>
      <c r="H237" s="2"/>
      <c r="I237" s="2"/>
      <c r="J237" s="2"/>
      <c r="K237" s="2"/>
      <c r="L237" s="2"/>
      <c r="M237" s="2"/>
      <c r="N237" s="2"/>
      <c r="O237" s="2"/>
      <c r="P237" s="2"/>
      <c r="Q237" s="2"/>
      <c r="R237" s="2"/>
      <c r="S237" s="2"/>
      <c r="T237" s="2"/>
      <c r="U237" s="2"/>
      <c r="V237" s="2"/>
      <c r="W237" s="2"/>
    </row>
    <row r="238" spans="1:23">
      <c r="A238" s="2"/>
      <c r="B238" s="2"/>
      <c r="C238" s="2"/>
      <c r="D238" s="2"/>
      <c r="E238" s="2"/>
      <c r="F238" s="2"/>
      <c r="G238" s="2"/>
      <c r="H238" s="2"/>
      <c r="I238" s="2"/>
      <c r="J238" s="2"/>
      <c r="K238" s="2"/>
      <c r="L238" s="2"/>
      <c r="M238" s="2"/>
      <c r="N238" s="2"/>
      <c r="O238" s="2"/>
      <c r="P238" s="2"/>
      <c r="Q238" s="2"/>
      <c r="R238" s="2"/>
      <c r="S238" s="2"/>
      <c r="T238" s="2"/>
      <c r="U238" s="2"/>
      <c r="V238" s="2"/>
      <c r="W238" s="2"/>
    </row>
    <row r="239" spans="1:23">
      <c r="A239" s="2"/>
      <c r="B239" s="2"/>
      <c r="C239" s="2"/>
      <c r="D239" s="2"/>
      <c r="E239" s="2"/>
      <c r="F239" s="2"/>
      <c r="G239" s="2"/>
      <c r="H239" s="2"/>
      <c r="I239" s="2"/>
      <c r="J239" s="2"/>
      <c r="K239" s="2"/>
      <c r="L239" s="2"/>
      <c r="M239" s="2"/>
      <c r="N239" s="2"/>
      <c r="O239" s="2"/>
      <c r="P239" s="2"/>
      <c r="Q239" s="2"/>
      <c r="R239" s="2"/>
      <c r="S239" s="2"/>
      <c r="T239" s="2"/>
      <c r="U239" s="2"/>
      <c r="V239" s="2"/>
      <c r="W239" s="2"/>
    </row>
    <row r="240" spans="1:23">
      <c r="A240" s="2"/>
      <c r="B240" s="2"/>
      <c r="C240" s="2"/>
      <c r="D240" s="2"/>
      <c r="E240" s="2"/>
      <c r="F240" s="2"/>
      <c r="G240" s="2"/>
      <c r="H240" s="2"/>
      <c r="I240" s="2"/>
      <c r="J240" s="2"/>
      <c r="K240" s="2"/>
      <c r="L240" s="2"/>
      <c r="M240" s="2"/>
      <c r="N240" s="2"/>
      <c r="O240" s="2"/>
      <c r="P240" s="2"/>
      <c r="Q240" s="2"/>
      <c r="R240" s="2"/>
      <c r="S240" s="2"/>
      <c r="T240" s="2"/>
      <c r="U240" s="2"/>
      <c r="V240" s="2"/>
      <c r="W240" s="2"/>
    </row>
    <row r="241" spans="1:23">
      <c r="A241" s="2"/>
      <c r="B241" s="2"/>
      <c r="C241" s="2"/>
      <c r="D241" s="2"/>
      <c r="E241" s="2"/>
      <c r="F241" s="2"/>
      <c r="G241" s="2"/>
      <c r="H241" s="2"/>
      <c r="I241" s="2"/>
      <c r="J241" s="2"/>
      <c r="K241" s="2"/>
      <c r="L241" s="2"/>
      <c r="M241" s="2"/>
      <c r="N241" s="2"/>
      <c r="O241" s="2"/>
      <c r="P241" s="2"/>
      <c r="Q241" s="2"/>
      <c r="R241" s="2"/>
      <c r="S241" s="2"/>
      <c r="T241" s="2"/>
      <c r="U241" s="2"/>
      <c r="V241" s="2"/>
      <c r="W241" s="2"/>
    </row>
    <row r="242" spans="1:23">
      <c r="A242" s="2"/>
      <c r="B242" s="2"/>
      <c r="C242" s="2"/>
      <c r="D242" s="2"/>
      <c r="E242" s="2"/>
      <c r="F242" s="2"/>
      <c r="G242" s="2"/>
      <c r="H242" s="2"/>
      <c r="I242" s="2"/>
      <c r="J242" s="2"/>
      <c r="K242" s="2"/>
      <c r="L242" s="2"/>
      <c r="M242" s="2"/>
      <c r="N242" s="2"/>
      <c r="O242" s="2"/>
      <c r="P242" s="2"/>
      <c r="Q242" s="2"/>
      <c r="R242" s="2"/>
      <c r="S242" s="2"/>
      <c r="T242" s="2"/>
      <c r="U242" s="2"/>
      <c r="V242" s="2"/>
      <c r="W242" s="2"/>
    </row>
    <row r="243" spans="1:23">
      <c r="A243" s="2"/>
      <c r="B243" s="2"/>
      <c r="C243" s="2"/>
      <c r="D243" s="2"/>
      <c r="E243" s="2"/>
      <c r="F243" s="2"/>
      <c r="G243" s="2"/>
      <c r="H243" s="2"/>
      <c r="I243" s="2"/>
      <c r="J243" s="2"/>
      <c r="K243" s="2"/>
      <c r="L243" s="2"/>
      <c r="M243" s="2"/>
      <c r="N243" s="2"/>
      <c r="O243" s="2"/>
      <c r="P243" s="2"/>
      <c r="Q243" s="2"/>
      <c r="R243" s="2"/>
      <c r="S243" s="2"/>
      <c r="T243" s="2"/>
      <c r="U243" s="2"/>
      <c r="V243" s="2"/>
      <c r="W243" s="2"/>
    </row>
    <row r="244" spans="1:23">
      <c r="A244" s="2"/>
      <c r="B244" s="2"/>
      <c r="C244" s="2"/>
      <c r="D244" s="2"/>
      <c r="E244" s="2"/>
      <c r="F244" s="2"/>
      <c r="G244" s="2"/>
      <c r="H244" s="2"/>
      <c r="I244" s="2"/>
      <c r="J244" s="2"/>
      <c r="K244" s="2"/>
      <c r="L244" s="2"/>
      <c r="M244" s="2"/>
      <c r="N244" s="2"/>
      <c r="O244" s="2"/>
      <c r="P244" s="2"/>
      <c r="Q244" s="2"/>
      <c r="R244" s="2"/>
      <c r="S244" s="2"/>
      <c r="T244" s="2"/>
      <c r="U244" s="2"/>
      <c r="V244" s="2"/>
      <c r="W244" s="2"/>
    </row>
    <row r="245" spans="1:23">
      <c r="A245" s="2"/>
      <c r="B245" s="2"/>
      <c r="C245" s="2"/>
      <c r="D245" s="2"/>
      <c r="E245" s="2"/>
      <c r="F245" s="2"/>
      <c r="G245" s="2"/>
      <c r="H245" s="2"/>
      <c r="I245" s="2"/>
      <c r="J245" s="2"/>
      <c r="K245" s="2"/>
      <c r="L245" s="2"/>
      <c r="M245" s="2"/>
      <c r="N245" s="2"/>
      <c r="O245" s="2"/>
      <c r="P245" s="2"/>
      <c r="Q245" s="2"/>
      <c r="R245" s="2"/>
      <c r="S245" s="2"/>
      <c r="T245" s="2"/>
      <c r="U245" s="2"/>
      <c r="V245" s="2"/>
      <c r="W245" s="2"/>
    </row>
    <row r="246" spans="1:23">
      <c r="A246" s="2"/>
      <c r="B246" s="2"/>
      <c r="C246" s="2"/>
      <c r="D246" s="2"/>
      <c r="E246" s="2"/>
      <c r="F246" s="2"/>
      <c r="G246" s="2"/>
      <c r="H246" s="2"/>
      <c r="I246" s="2"/>
      <c r="J246" s="2"/>
      <c r="K246" s="2"/>
      <c r="L246" s="2"/>
      <c r="M246" s="2"/>
      <c r="N246" s="2"/>
      <c r="O246" s="2"/>
      <c r="P246" s="2"/>
      <c r="Q246" s="2"/>
      <c r="R246" s="2"/>
      <c r="S246" s="2"/>
      <c r="T246" s="2"/>
      <c r="U246" s="2"/>
      <c r="V246" s="2"/>
      <c r="W246" s="2"/>
    </row>
    <row r="247" spans="1:23">
      <c r="A247" s="2"/>
      <c r="B247" s="2"/>
      <c r="C247" s="2"/>
      <c r="D247" s="2"/>
      <c r="E247" s="2"/>
      <c r="F247" s="2"/>
      <c r="G247" s="2"/>
      <c r="H247" s="2"/>
      <c r="I247" s="2"/>
      <c r="J247" s="2"/>
      <c r="K247" s="2"/>
      <c r="L247" s="2"/>
      <c r="M247" s="2"/>
      <c r="N247" s="2"/>
      <c r="O247" s="2"/>
      <c r="P247" s="2"/>
      <c r="Q247" s="2"/>
      <c r="R247" s="2"/>
      <c r="S247" s="2"/>
      <c r="T247" s="2"/>
      <c r="U247" s="2"/>
      <c r="V247" s="2"/>
      <c r="W247" s="2"/>
    </row>
    <row r="248" spans="1:23">
      <c r="A248" s="2"/>
      <c r="B248" s="2"/>
      <c r="C248" s="2"/>
      <c r="D248" s="2"/>
      <c r="E248" s="2"/>
      <c r="F248" s="2"/>
      <c r="G248" s="2"/>
      <c r="H248" s="2"/>
      <c r="I248" s="2"/>
      <c r="J248" s="2"/>
      <c r="K248" s="2"/>
      <c r="L248" s="2"/>
      <c r="M248" s="2"/>
      <c r="N248" s="2"/>
      <c r="O248" s="2"/>
      <c r="P248" s="2"/>
      <c r="Q248" s="2"/>
      <c r="R248" s="2"/>
      <c r="S248" s="2"/>
      <c r="T248" s="2"/>
      <c r="U248" s="2"/>
      <c r="V248" s="2"/>
      <c r="W248" s="2"/>
    </row>
    <row r="249" spans="1:23">
      <c r="A249" s="2"/>
      <c r="B249" s="2"/>
      <c r="C249" s="2"/>
      <c r="D249" s="2"/>
      <c r="E249" s="2"/>
      <c r="F249" s="2"/>
      <c r="G249" s="2"/>
      <c r="H249" s="2"/>
      <c r="I249" s="2"/>
      <c r="J249" s="2"/>
      <c r="K249" s="2"/>
      <c r="L249" s="2"/>
      <c r="M249" s="2"/>
      <c r="N249" s="2"/>
      <c r="O249" s="2"/>
      <c r="P249" s="2"/>
      <c r="Q249" s="2"/>
      <c r="R249" s="2"/>
      <c r="S249" s="2"/>
      <c r="T249" s="2"/>
      <c r="U249" s="2"/>
      <c r="V249" s="2"/>
      <c r="W249" s="2"/>
    </row>
    <row r="250" spans="1:23">
      <c r="A250" s="2"/>
      <c r="B250" s="2"/>
      <c r="C250" s="2"/>
      <c r="D250" s="2"/>
      <c r="E250" s="2"/>
      <c r="F250" s="2"/>
      <c r="G250" s="2"/>
      <c r="H250" s="2"/>
      <c r="I250" s="2"/>
      <c r="J250" s="2"/>
      <c r="K250" s="2"/>
      <c r="L250" s="2"/>
      <c r="M250" s="2"/>
      <c r="N250" s="2"/>
      <c r="O250" s="2"/>
      <c r="P250" s="2"/>
      <c r="Q250" s="2"/>
      <c r="R250" s="2"/>
      <c r="S250" s="2"/>
      <c r="T250" s="2"/>
      <c r="U250" s="2"/>
      <c r="V250" s="2"/>
      <c r="W250" s="2"/>
    </row>
    <row r="251" spans="1:23">
      <c r="A251" s="2"/>
      <c r="B251" s="2"/>
      <c r="C251" s="2"/>
      <c r="D251" s="2"/>
      <c r="E251" s="2"/>
      <c r="F251" s="2"/>
      <c r="G251" s="2"/>
      <c r="H251" s="2"/>
      <c r="I251" s="2"/>
      <c r="J251" s="2"/>
      <c r="K251" s="2"/>
      <c r="L251" s="2"/>
      <c r="M251" s="2"/>
      <c r="N251" s="2"/>
      <c r="O251" s="2"/>
      <c r="P251" s="2"/>
      <c r="Q251" s="2"/>
      <c r="R251" s="2"/>
      <c r="S251" s="2"/>
      <c r="T251" s="2"/>
      <c r="U251" s="2"/>
      <c r="V251" s="2"/>
      <c r="W251" s="2"/>
    </row>
    <row r="252" spans="1:23">
      <c r="A252" s="2"/>
      <c r="B252" s="2"/>
      <c r="C252" s="2"/>
      <c r="D252" s="2"/>
      <c r="E252" s="2"/>
      <c r="F252" s="2"/>
      <c r="G252" s="2"/>
      <c r="H252" s="2"/>
      <c r="I252" s="2"/>
      <c r="J252" s="2"/>
      <c r="K252" s="2"/>
      <c r="L252" s="2"/>
      <c r="M252" s="2"/>
      <c r="N252" s="2"/>
      <c r="O252" s="2"/>
      <c r="P252" s="2"/>
      <c r="Q252" s="2"/>
      <c r="R252" s="2"/>
      <c r="S252" s="2"/>
      <c r="T252" s="2"/>
      <c r="U252" s="2"/>
      <c r="V252" s="2"/>
      <c r="W252" s="2"/>
    </row>
    <row r="253" spans="1:23">
      <c r="A253" s="2"/>
      <c r="B253" s="2"/>
      <c r="C253" s="2"/>
      <c r="D253" s="2"/>
      <c r="E253" s="2"/>
      <c r="F253" s="2"/>
      <c r="G253" s="2"/>
      <c r="H253" s="2"/>
      <c r="I253" s="2"/>
      <c r="J253" s="2"/>
      <c r="K253" s="2"/>
      <c r="L253" s="2"/>
      <c r="M253" s="2"/>
      <c r="N253" s="2"/>
      <c r="O253" s="2"/>
      <c r="P253" s="2"/>
      <c r="Q253" s="2"/>
      <c r="R253" s="2"/>
      <c r="S253" s="2"/>
      <c r="T253" s="2"/>
      <c r="U253" s="2"/>
      <c r="V253" s="2"/>
      <c r="W253" s="2"/>
    </row>
    <row r="254" spans="1:23">
      <c r="A254" s="2"/>
      <c r="B254" s="2"/>
      <c r="C254" s="2"/>
      <c r="D254" s="2"/>
      <c r="E254" s="2"/>
      <c r="F254" s="2"/>
      <c r="G254" s="2"/>
      <c r="H254" s="2"/>
      <c r="I254" s="2"/>
      <c r="J254" s="2"/>
      <c r="K254" s="2"/>
      <c r="L254" s="2"/>
      <c r="M254" s="2"/>
      <c r="N254" s="2"/>
      <c r="O254" s="2"/>
      <c r="P254" s="2"/>
      <c r="Q254" s="2"/>
      <c r="R254" s="2"/>
      <c r="S254" s="2"/>
      <c r="T254" s="2"/>
      <c r="U254" s="2"/>
      <c r="V254" s="2"/>
      <c r="W254" s="2"/>
    </row>
    <row r="255" spans="1:23">
      <c r="A255" s="2"/>
      <c r="B255" s="2"/>
      <c r="C255" s="2"/>
      <c r="D255" s="2"/>
      <c r="E255" s="2"/>
      <c r="F255" s="2"/>
      <c r="G255" s="2"/>
      <c r="H255" s="2"/>
      <c r="I255" s="2"/>
      <c r="J255" s="2"/>
      <c r="K255" s="2"/>
      <c r="L255" s="2"/>
      <c r="M255" s="2"/>
      <c r="N255" s="2"/>
      <c r="O255" s="2"/>
      <c r="P255" s="2"/>
      <c r="Q255" s="2"/>
      <c r="R255" s="2"/>
      <c r="S255" s="2"/>
      <c r="T255" s="2"/>
      <c r="U255" s="2"/>
      <c r="V255" s="2"/>
      <c r="W255" s="2"/>
    </row>
    <row r="256" spans="1:23">
      <c r="A256" s="2"/>
      <c r="B256" s="2"/>
      <c r="C256" s="2"/>
      <c r="D256" s="2"/>
      <c r="E256" s="2"/>
      <c r="F256" s="2"/>
      <c r="G256" s="2"/>
      <c r="H256" s="2"/>
      <c r="I256" s="2"/>
      <c r="J256" s="2"/>
      <c r="K256" s="2"/>
      <c r="L256" s="2"/>
      <c r="M256" s="2"/>
      <c r="N256" s="2"/>
      <c r="O256" s="2"/>
      <c r="P256" s="2"/>
      <c r="Q256" s="2"/>
      <c r="R256" s="2"/>
      <c r="S256" s="2"/>
      <c r="T256" s="2"/>
      <c r="U256" s="2"/>
      <c r="V256" s="2"/>
      <c r="W256" s="2"/>
    </row>
    <row r="257" spans="1:23">
      <c r="A257" s="2"/>
      <c r="B257" s="2"/>
      <c r="C257" s="2"/>
      <c r="D257" s="2"/>
      <c r="E257" s="2"/>
      <c r="F257" s="2"/>
      <c r="G257" s="2"/>
      <c r="H257" s="2"/>
      <c r="I257" s="2"/>
      <c r="J257" s="2"/>
      <c r="K257" s="2"/>
      <c r="L257" s="2"/>
      <c r="M257" s="2"/>
      <c r="N257" s="2"/>
      <c r="O257" s="2"/>
      <c r="P257" s="2"/>
      <c r="Q257" s="2"/>
      <c r="R257" s="2"/>
      <c r="S257" s="2"/>
      <c r="T257" s="2"/>
      <c r="U257" s="2"/>
      <c r="V257" s="2"/>
      <c r="W257" s="2"/>
    </row>
    <row r="258" spans="1:23">
      <c r="A258" s="2"/>
      <c r="B258" s="2"/>
      <c r="C258" s="2"/>
      <c r="D258" s="2"/>
      <c r="E258" s="2"/>
      <c r="F258" s="2"/>
      <c r="G258" s="2"/>
      <c r="H258" s="2"/>
      <c r="I258" s="2"/>
      <c r="J258" s="2"/>
      <c r="K258" s="2"/>
      <c r="L258" s="2"/>
      <c r="M258" s="2"/>
      <c r="N258" s="2"/>
      <c r="O258" s="2"/>
      <c r="P258" s="2"/>
      <c r="Q258" s="2"/>
      <c r="R258" s="2"/>
      <c r="S258" s="2"/>
      <c r="T258" s="2"/>
      <c r="U258" s="2"/>
      <c r="V258" s="2"/>
      <c r="W258" s="2"/>
    </row>
    <row r="259" spans="1:23">
      <c r="A259" s="2"/>
      <c r="B259" s="2"/>
      <c r="C259" s="2"/>
      <c r="D259" s="2"/>
      <c r="E259" s="2"/>
      <c r="F259" s="2"/>
      <c r="G259" s="2"/>
      <c r="H259" s="2"/>
      <c r="I259" s="2"/>
      <c r="J259" s="2"/>
      <c r="K259" s="2"/>
      <c r="L259" s="2"/>
      <c r="M259" s="2"/>
      <c r="N259" s="2"/>
      <c r="O259" s="2"/>
      <c r="P259" s="2"/>
      <c r="Q259" s="2"/>
      <c r="R259" s="2"/>
      <c r="S259" s="2"/>
      <c r="T259" s="2"/>
      <c r="U259" s="2"/>
      <c r="V259" s="2"/>
      <c r="W259" s="2"/>
    </row>
    <row r="260" spans="1:23">
      <c r="A260" s="2"/>
      <c r="B260" s="2"/>
      <c r="C260" s="2"/>
      <c r="D260" s="2"/>
      <c r="E260" s="2"/>
      <c r="F260" s="2"/>
      <c r="G260" s="2"/>
      <c r="H260" s="2"/>
      <c r="I260" s="2"/>
      <c r="J260" s="2"/>
      <c r="K260" s="2"/>
      <c r="L260" s="2"/>
      <c r="M260" s="2"/>
      <c r="N260" s="2"/>
      <c r="O260" s="2"/>
      <c r="P260" s="2"/>
      <c r="Q260" s="2"/>
      <c r="R260" s="2"/>
      <c r="S260" s="2"/>
      <c r="T260" s="2"/>
      <c r="U260" s="2"/>
      <c r="V260" s="2"/>
      <c r="W260" s="2"/>
    </row>
    <row r="261" spans="1:23">
      <c r="A261" s="2"/>
      <c r="B261" s="2"/>
      <c r="C261" s="2"/>
      <c r="D261" s="2"/>
      <c r="E261" s="2"/>
      <c r="F261" s="2"/>
      <c r="G261" s="2"/>
      <c r="H261" s="2"/>
      <c r="I261" s="2"/>
      <c r="J261" s="2"/>
      <c r="K261" s="2"/>
      <c r="L261" s="2"/>
      <c r="M261" s="2"/>
      <c r="N261" s="2"/>
      <c r="O261" s="2"/>
      <c r="P261" s="2"/>
      <c r="Q261" s="2"/>
      <c r="R261" s="2"/>
      <c r="S261" s="2"/>
      <c r="T261" s="2"/>
      <c r="U261" s="2"/>
      <c r="V261" s="2"/>
      <c r="W261" s="2"/>
    </row>
    <row r="262" spans="1:23">
      <c r="A262" s="2"/>
      <c r="B262" s="2"/>
      <c r="C262" s="2"/>
      <c r="D262" s="2"/>
      <c r="E262" s="2"/>
      <c r="F262" s="2"/>
      <c r="G262" s="2"/>
      <c r="H262" s="2"/>
      <c r="I262" s="2"/>
      <c r="J262" s="2"/>
      <c r="K262" s="2"/>
      <c r="L262" s="2"/>
      <c r="M262" s="2"/>
      <c r="N262" s="2"/>
      <c r="O262" s="2"/>
      <c r="P262" s="2"/>
      <c r="Q262" s="2"/>
      <c r="R262" s="2"/>
      <c r="S262" s="2"/>
      <c r="T262" s="2"/>
      <c r="U262" s="2"/>
      <c r="V262" s="2"/>
      <c r="W262" s="2"/>
    </row>
    <row r="263" spans="1:23">
      <c r="A263" s="2"/>
      <c r="B263" s="2"/>
      <c r="C263" s="2"/>
      <c r="D263" s="2"/>
      <c r="E263" s="2"/>
      <c r="F263" s="2"/>
      <c r="G263" s="2"/>
      <c r="H263" s="2"/>
      <c r="I263" s="2"/>
      <c r="J263" s="2"/>
      <c r="K263" s="2"/>
      <c r="L263" s="2"/>
      <c r="M263" s="2"/>
      <c r="N263" s="2"/>
      <c r="O263" s="2"/>
      <c r="P263" s="2"/>
      <c r="Q263" s="2"/>
      <c r="R263" s="2"/>
      <c r="S263" s="2"/>
      <c r="T263" s="2"/>
      <c r="U263" s="2"/>
      <c r="V263" s="2"/>
      <c r="W263" s="2"/>
    </row>
    <row r="264" spans="1:23">
      <c r="A264" s="2"/>
      <c r="B264" s="2"/>
      <c r="C264" s="2"/>
      <c r="D264" s="2"/>
      <c r="E264" s="2"/>
      <c r="F264" s="2"/>
      <c r="G264" s="2"/>
      <c r="H264" s="2"/>
      <c r="I264" s="2"/>
      <c r="J264" s="2"/>
      <c r="K264" s="2"/>
      <c r="L264" s="2"/>
      <c r="M264" s="2"/>
      <c r="N264" s="2"/>
      <c r="O264" s="2"/>
      <c r="P264" s="2"/>
      <c r="Q264" s="2"/>
      <c r="R264" s="2"/>
      <c r="S264" s="2"/>
      <c r="T264" s="2"/>
      <c r="U264" s="2"/>
      <c r="V264" s="2"/>
      <c r="W264" s="2"/>
    </row>
    <row r="265" spans="1:23">
      <c r="A265" s="2"/>
      <c r="B265" s="2"/>
      <c r="C265" s="2"/>
      <c r="D265" s="2"/>
      <c r="E265" s="2"/>
      <c r="F265" s="2"/>
      <c r="G265" s="2"/>
      <c r="H265" s="2"/>
      <c r="I265" s="2"/>
      <c r="J265" s="2"/>
      <c r="K265" s="2"/>
      <c r="L265" s="2"/>
      <c r="M265" s="2"/>
      <c r="N265" s="2"/>
      <c r="O265" s="2"/>
      <c r="P265" s="2"/>
      <c r="Q265" s="2"/>
      <c r="R265" s="2"/>
      <c r="S265" s="2"/>
      <c r="T265" s="2"/>
      <c r="U265" s="2"/>
      <c r="V265" s="2"/>
      <c r="W265" s="2"/>
    </row>
    <row r="266" spans="1:23">
      <c r="A266" s="2"/>
      <c r="B266" s="2"/>
      <c r="C266" s="2"/>
      <c r="D266" s="2"/>
      <c r="E266" s="2"/>
      <c r="F266" s="2"/>
      <c r="G266" s="2"/>
      <c r="H266" s="2"/>
      <c r="I266" s="2"/>
      <c r="J266" s="2"/>
      <c r="K266" s="2"/>
      <c r="L266" s="2"/>
      <c r="M266" s="2"/>
      <c r="N266" s="2"/>
      <c r="O266" s="2"/>
      <c r="P266" s="2"/>
      <c r="Q266" s="2"/>
      <c r="R266" s="2"/>
      <c r="S266" s="2"/>
      <c r="T266" s="2"/>
      <c r="U266" s="2"/>
      <c r="V266" s="2"/>
      <c r="W266" s="2"/>
    </row>
    <row r="267" spans="1:23">
      <c r="A267" s="2"/>
      <c r="B267" s="2"/>
      <c r="C267" s="2"/>
      <c r="D267" s="2"/>
      <c r="E267" s="2"/>
      <c r="F267" s="2"/>
      <c r="G267" s="2"/>
      <c r="H267" s="2"/>
      <c r="I267" s="2"/>
      <c r="J267" s="2"/>
      <c r="K267" s="2"/>
      <c r="L267" s="2"/>
      <c r="M267" s="2"/>
      <c r="N267" s="2"/>
      <c r="O267" s="2"/>
      <c r="P267" s="2"/>
      <c r="Q267" s="2"/>
      <c r="R267" s="2"/>
      <c r="S267" s="2"/>
      <c r="T267" s="2"/>
      <c r="U267" s="2"/>
      <c r="V267" s="2"/>
      <c r="W267" s="2"/>
    </row>
    <row r="268" spans="1:23">
      <c r="A268" s="2"/>
      <c r="B268" s="2"/>
      <c r="C268" s="2"/>
      <c r="D268" s="2"/>
      <c r="E268" s="2"/>
      <c r="F268" s="2"/>
      <c r="G268" s="2"/>
      <c r="H268" s="2"/>
      <c r="I268" s="2"/>
      <c r="J268" s="2"/>
      <c r="K268" s="2"/>
      <c r="L268" s="2"/>
      <c r="M268" s="2"/>
      <c r="N268" s="2"/>
      <c r="O268" s="2"/>
      <c r="P268" s="2"/>
      <c r="Q268" s="2"/>
      <c r="R268" s="2"/>
      <c r="S268" s="2"/>
      <c r="T268" s="2"/>
      <c r="U268" s="2"/>
      <c r="V268" s="2"/>
      <c r="W268" s="2"/>
    </row>
    <row r="269" spans="1:23">
      <c r="A269" s="2"/>
      <c r="B269" s="2"/>
      <c r="C269" s="2"/>
      <c r="D269" s="2"/>
      <c r="E269" s="2"/>
      <c r="F269" s="2"/>
      <c r="G269" s="2"/>
      <c r="H269" s="2"/>
      <c r="I269" s="2"/>
      <c r="J269" s="2"/>
      <c r="K269" s="2"/>
      <c r="L269" s="2"/>
      <c r="M269" s="2"/>
      <c r="N269" s="2"/>
      <c r="O269" s="2"/>
      <c r="P269" s="2"/>
      <c r="Q269" s="2"/>
      <c r="R269" s="2"/>
      <c r="S269" s="2"/>
      <c r="T269" s="2"/>
      <c r="U269" s="2"/>
      <c r="V269" s="2"/>
      <c r="W269" s="2"/>
    </row>
    <row r="270" spans="1:23">
      <c r="A270" s="2"/>
      <c r="B270" s="2"/>
      <c r="C270" s="2"/>
      <c r="D270" s="2"/>
      <c r="E270" s="2"/>
      <c r="F270" s="2"/>
      <c r="G270" s="2"/>
      <c r="H270" s="2"/>
      <c r="I270" s="2"/>
      <c r="J270" s="2"/>
      <c r="K270" s="2"/>
      <c r="L270" s="2"/>
      <c r="M270" s="2"/>
      <c r="N270" s="2"/>
      <c r="O270" s="2"/>
      <c r="P270" s="2"/>
      <c r="Q270" s="2"/>
      <c r="R270" s="2"/>
      <c r="S270" s="2"/>
      <c r="T270" s="2"/>
      <c r="U270" s="2"/>
      <c r="V270" s="2"/>
      <c r="W270" s="2"/>
    </row>
    <row r="271" spans="1:23">
      <c r="A271" s="2"/>
      <c r="B271" s="2"/>
      <c r="C271" s="2"/>
      <c r="D271" s="2"/>
      <c r="E271" s="2"/>
      <c r="F271" s="2"/>
      <c r="G271" s="2"/>
      <c r="H271" s="2"/>
      <c r="I271" s="2"/>
      <c r="J271" s="2"/>
      <c r="K271" s="2"/>
      <c r="L271" s="2"/>
      <c r="M271" s="2"/>
      <c r="N271" s="2"/>
      <c r="O271" s="2"/>
      <c r="P271" s="2"/>
      <c r="Q271" s="2"/>
      <c r="R271" s="2"/>
      <c r="S271" s="2"/>
      <c r="T271" s="2"/>
      <c r="U271" s="2"/>
      <c r="V271" s="2"/>
      <c r="W271" s="2"/>
    </row>
    <row r="272" spans="1:23">
      <c r="A272" s="2"/>
      <c r="B272" s="2"/>
      <c r="C272" s="2"/>
      <c r="D272" s="2"/>
      <c r="E272" s="2"/>
      <c r="F272" s="2"/>
      <c r="G272" s="2"/>
      <c r="H272" s="2"/>
      <c r="I272" s="2"/>
      <c r="J272" s="2"/>
      <c r="K272" s="2"/>
      <c r="L272" s="2"/>
      <c r="M272" s="2"/>
      <c r="N272" s="2"/>
      <c r="O272" s="2"/>
      <c r="P272" s="2"/>
      <c r="Q272" s="2"/>
      <c r="R272" s="2"/>
      <c r="S272" s="2"/>
      <c r="T272" s="2"/>
      <c r="U272" s="2"/>
      <c r="V272" s="2"/>
      <c r="W272" s="2"/>
    </row>
    <row r="273" spans="1:23">
      <c r="A273" s="2"/>
      <c r="B273" s="2"/>
      <c r="C273" s="2"/>
      <c r="D273" s="2"/>
      <c r="E273" s="2"/>
      <c r="F273" s="2"/>
      <c r="G273" s="2"/>
      <c r="H273" s="2"/>
      <c r="I273" s="2"/>
      <c r="J273" s="2"/>
      <c r="K273" s="2"/>
      <c r="L273" s="2"/>
      <c r="M273" s="2"/>
      <c r="N273" s="2"/>
      <c r="O273" s="2"/>
      <c r="P273" s="2"/>
      <c r="Q273" s="2"/>
      <c r="R273" s="2"/>
      <c r="S273" s="2"/>
      <c r="T273" s="2"/>
      <c r="U273" s="2"/>
      <c r="V273" s="2"/>
      <c r="W273" s="2"/>
    </row>
    <row r="274" spans="1:23">
      <c r="A274" s="2"/>
      <c r="B274" s="2"/>
      <c r="C274" s="2"/>
      <c r="D274" s="2"/>
      <c r="E274" s="2"/>
      <c r="F274" s="2"/>
      <c r="G274" s="2"/>
      <c r="H274" s="2"/>
      <c r="I274" s="2"/>
      <c r="J274" s="2"/>
      <c r="K274" s="2"/>
      <c r="L274" s="2"/>
      <c r="M274" s="2"/>
      <c r="N274" s="2"/>
      <c r="O274" s="2"/>
      <c r="P274" s="2"/>
      <c r="Q274" s="2"/>
      <c r="R274" s="2"/>
      <c r="S274" s="2"/>
      <c r="T274" s="2"/>
      <c r="U274" s="2"/>
      <c r="V274" s="2"/>
      <c r="W274" s="2"/>
    </row>
    <row r="275" spans="1:23">
      <c r="A275" s="2"/>
      <c r="B275" s="2"/>
      <c r="C275" s="2"/>
      <c r="D275" s="2"/>
      <c r="E275" s="2"/>
      <c r="F275" s="2"/>
      <c r="G275" s="2"/>
      <c r="H275" s="2"/>
      <c r="I275" s="2"/>
      <c r="J275" s="2"/>
      <c r="K275" s="2"/>
      <c r="L275" s="2"/>
      <c r="M275" s="2"/>
      <c r="N275" s="2"/>
      <c r="O275" s="2"/>
      <c r="P275" s="2"/>
      <c r="Q275" s="2"/>
      <c r="R275" s="2"/>
      <c r="S275" s="2"/>
      <c r="T275" s="2"/>
      <c r="U275" s="2"/>
      <c r="V275" s="2"/>
      <c r="W275" s="2"/>
    </row>
    <row r="276" spans="1:23">
      <c r="A276" s="2"/>
      <c r="B276" s="2"/>
      <c r="C276" s="2"/>
      <c r="D276" s="2"/>
      <c r="E276" s="2"/>
      <c r="F276" s="2"/>
      <c r="G276" s="2"/>
      <c r="H276" s="2"/>
      <c r="I276" s="2"/>
      <c r="J276" s="2"/>
      <c r="K276" s="2"/>
      <c r="L276" s="2"/>
      <c r="M276" s="2"/>
      <c r="N276" s="2"/>
      <c r="O276" s="2"/>
      <c r="P276" s="2"/>
      <c r="Q276" s="2"/>
      <c r="R276" s="2"/>
      <c r="S276" s="2"/>
      <c r="T276" s="2"/>
      <c r="U276" s="2"/>
      <c r="V276" s="2"/>
      <c r="W276" s="2"/>
    </row>
    <row r="277" spans="1:23">
      <c r="A277" s="2"/>
      <c r="B277" s="2"/>
      <c r="C277" s="2"/>
      <c r="D277" s="2"/>
      <c r="E277" s="2"/>
      <c r="F277" s="2"/>
      <c r="G277" s="2"/>
      <c r="H277" s="2"/>
      <c r="I277" s="2"/>
      <c r="J277" s="2"/>
      <c r="K277" s="2"/>
      <c r="L277" s="2"/>
      <c r="M277" s="2"/>
      <c r="N277" s="2"/>
      <c r="O277" s="2"/>
      <c r="P277" s="2"/>
      <c r="Q277" s="2"/>
      <c r="R277" s="2"/>
      <c r="S277" s="2"/>
      <c r="T277" s="2"/>
      <c r="U277" s="2"/>
      <c r="V277" s="2"/>
      <c r="W277" s="2"/>
    </row>
    <row r="278" spans="1:23">
      <c r="A278" s="2"/>
      <c r="B278" s="2"/>
      <c r="C278" s="2"/>
      <c r="D278" s="2"/>
      <c r="E278" s="2"/>
      <c r="F278" s="2"/>
      <c r="G278" s="2"/>
      <c r="H278" s="2"/>
      <c r="I278" s="2"/>
      <c r="J278" s="2"/>
      <c r="K278" s="2"/>
      <c r="L278" s="2"/>
      <c r="M278" s="2"/>
      <c r="N278" s="2"/>
      <c r="O278" s="2"/>
      <c r="P278" s="2"/>
      <c r="Q278" s="2"/>
      <c r="R278" s="2"/>
      <c r="S278" s="2"/>
      <c r="T278" s="2"/>
      <c r="U278" s="2"/>
      <c r="V278" s="2"/>
      <c r="W278" s="2"/>
    </row>
    <row r="279" spans="1:23">
      <c r="A279" s="2"/>
      <c r="B279" s="2"/>
      <c r="C279" s="2"/>
      <c r="D279" s="2"/>
      <c r="E279" s="2"/>
      <c r="F279" s="2"/>
      <c r="G279" s="2"/>
      <c r="H279" s="2"/>
      <c r="I279" s="2"/>
      <c r="J279" s="2"/>
      <c r="K279" s="2"/>
      <c r="L279" s="2"/>
      <c r="M279" s="2"/>
      <c r="N279" s="2"/>
      <c r="O279" s="2"/>
      <c r="P279" s="2"/>
      <c r="Q279" s="2"/>
      <c r="R279" s="2"/>
      <c r="S279" s="2"/>
      <c r="T279" s="2"/>
      <c r="U279" s="2"/>
      <c r="V279" s="2"/>
      <c r="W279" s="2"/>
    </row>
    <row r="280" spans="1:23">
      <c r="A280" s="2"/>
      <c r="B280" s="2"/>
      <c r="C280" s="2"/>
      <c r="D280" s="2"/>
      <c r="E280" s="2"/>
      <c r="F280" s="2"/>
      <c r="G280" s="2"/>
      <c r="H280" s="2"/>
      <c r="I280" s="2"/>
      <c r="J280" s="2"/>
      <c r="K280" s="2"/>
      <c r="L280" s="2"/>
      <c r="M280" s="2"/>
      <c r="N280" s="2"/>
      <c r="O280" s="2"/>
      <c r="P280" s="2"/>
      <c r="Q280" s="2"/>
      <c r="R280" s="2"/>
      <c r="S280" s="2"/>
      <c r="T280" s="2"/>
      <c r="U280" s="2"/>
      <c r="V280" s="2"/>
      <c r="W280" s="2"/>
    </row>
    <row r="281" spans="1:23">
      <c r="A281" s="2"/>
      <c r="B281" s="2"/>
      <c r="C281" s="2"/>
      <c r="D281" s="2"/>
      <c r="E281" s="2"/>
      <c r="F281" s="2"/>
      <c r="G281" s="2"/>
      <c r="H281" s="2"/>
      <c r="I281" s="2"/>
      <c r="J281" s="2"/>
      <c r="K281" s="2"/>
      <c r="L281" s="2"/>
      <c r="M281" s="2"/>
      <c r="N281" s="2"/>
      <c r="O281" s="2"/>
      <c r="P281" s="2"/>
      <c r="Q281" s="2"/>
      <c r="R281" s="2"/>
      <c r="S281" s="2"/>
      <c r="T281" s="2"/>
      <c r="U281" s="2"/>
      <c r="V281" s="2"/>
      <c r="W281" s="2"/>
    </row>
    <row r="282" spans="1:23">
      <c r="A282" s="2"/>
      <c r="B282" s="2"/>
      <c r="C282" s="2"/>
      <c r="D282" s="2"/>
      <c r="E282" s="2"/>
      <c r="F282" s="2"/>
      <c r="G282" s="2"/>
      <c r="H282" s="2"/>
      <c r="I282" s="2"/>
      <c r="J282" s="2"/>
      <c r="K282" s="2"/>
      <c r="L282" s="2"/>
      <c r="M282" s="2"/>
      <c r="N282" s="2"/>
      <c r="O282" s="2"/>
      <c r="P282" s="2"/>
      <c r="Q282" s="2"/>
      <c r="R282" s="2"/>
      <c r="S282" s="2"/>
      <c r="T282" s="2"/>
      <c r="U282" s="2"/>
      <c r="V282" s="2"/>
      <c r="W282" s="2"/>
    </row>
    <row r="283" spans="1:23">
      <c r="A283" s="2"/>
      <c r="B283" s="2"/>
      <c r="C283" s="2"/>
      <c r="D283" s="2"/>
      <c r="E283" s="2"/>
      <c r="F283" s="2"/>
      <c r="G283" s="2"/>
      <c r="H283" s="2"/>
      <c r="I283" s="2"/>
      <c r="J283" s="2"/>
      <c r="K283" s="2"/>
      <c r="L283" s="2"/>
      <c r="M283" s="2"/>
      <c r="N283" s="2"/>
      <c r="O283" s="2"/>
      <c r="P283" s="2"/>
      <c r="Q283" s="2"/>
      <c r="R283" s="2"/>
      <c r="S283" s="2"/>
      <c r="T283" s="2"/>
      <c r="U283" s="2"/>
      <c r="V283" s="2"/>
      <c r="W283" s="2"/>
    </row>
    <row r="284" spans="1:23">
      <c r="A284" s="2"/>
      <c r="B284" s="2"/>
      <c r="C284" s="2"/>
      <c r="D284" s="2"/>
      <c r="E284" s="2"/>
      <c r="F284" s="2"/>
      <c r="G284" s="2"/>
      <c r="H284" s="2"/>
      <c r="I284" s="2"/>
      <c r="J284" s="2"/>
      <c r="K284" s="2"/>
      <c r="L284" s="2"/>
      <c r="M284" s="2"/>
      <c r="N284" s="2"/>
      <c r="O284" s="2"/>
      <c r="P284" s="2"/>
      <c r="Q284" s="2"/>
      <c r="R284" s="2"/>
      <c r="S284" s="2"/>
      <c r="T284" s="2"/>
      <c r="U284" s="2"/>
      <c r="V284" s="2"/>
      <c r="W284" s="2"/>
    </row>
    <row r="285" spans="1:23">
      <c r="A285" s="2"/>
      <c r="B285" s="2"/>
      <c r="C285" s="2"/>
      <c r="D285" s="2"/>
      <c r="E285" s="2"/>
      <c r="F285" s="2"/>
      <c r="G285" s="2"/>
      <c r="H285" s="2"/>
      <c r="I285" s="2"/>
      <c r="J285" s="2"/>
      <c r="K285" s="2"/>
      <c r="L285" s="2"/>
      <c r="M285" s="2"/>
      <c r="N285" s="2"/>
      <c r="O285" s="2"/>
      <c r="P285" s="2"/>
      <c r="Q285" s="2"/>
      <c r="R285" s="2"/>
      <c r="S285" s="2"/>
      <c r="T285" s="2"/>
      <c r="U285" s="2"/>
      <c r="V285" s="2"/>
      <c r="W285" s="2"/>
    </row>
    <row r="286" spans="1:23">
      <c r="A286" s="2"/>
      <c r="B286" s="2"/>
      <c r="C286" s="2"/>
      <c r="D286" s="2"/>
      <c r="E286" s="2"/>
      <c r="F286" s="2"/>
      <c r="G286" s="2"/>
      <c r="H286" s="2"/>
      <c r="I286" s="2"/>
      <c r="J286" s="2"/>
      <c r="K286" s="2"/>
      <c r="L286" s="2"/>
      <c r="M286" s="2"/>
      <c r="N286" s="2"/>
      <c r="O286" s="2"/>
      <c r="P286" s="2"/>
      <c r="Q286" s="2"/>
      <c r="R286" s="2"/>
      <c r="S286" s="2"/>
      <c r="T286" s="2"/>
      <c r="U286" s="2"/>
      <c r="V286" s="2"/>
      <c r="W286" s="2"/>
    </row>
    <row r="287" spans="1:23">
      <c r="A287" s="2"/>
      <c r="B287" s="2"/>
      <c r="C287" s="2"/>
      <c r="D287" s="2"/>
      <c r="E287" s="2"/>
      <c r="F287" s="2"/>
      <c r="G287" s="2"/>
      <c r="H287" s="2"/>
      <c r="I287" s="2"/>
      <c r="J287" s="2"/>
      <c r="K287" s="2"/>
      <c r="L287" s="2"/>
      <c r="M287" s="2"/>
      <c r="N287" s="2"/>
      <c r="O287" s="2"/>
      <c r="P287" s="2"/>
      <c r="Q287" s="2"/>
      <c r="R287" s="2"/>
      <c r="S287" s="2"/>
      <c r="T287" s="2"/>
      <c r="U287" s="2"/>
      <c r="V287" s="2"/>
      <c r="W287" s="2"/>
    </row>
    <row r="288" spans="1:23">
      <c r="A288" s="2"/>
      <c r="B288" s="2"/>
      <c r="C288" s="2"/>
      <c r="D288" s="2"/>
      <c r="E288" s="2"/>
      <c r="F288" s="2"/>
      <c r="G288" s="2"/>
      <c r="H288" s="2"/>
      <c r="I288" s="2"/>
      <c r="J288" s="2"/>
      <c r="K288" s="2"/>
      <c r="L288" s="2"/>
      <c r="M288" s="2"/>
      <c r="N288" s="2"/>
      <c r="O288" s="2"/>
      <c r="P288" s="2"/>
      <c r="Q288" s="2"/>
      <c r="R288" s="2"/>
      <c r="S288" s="2"/>
      <c r="T288" s="2"/>
      <c r="U288" s="2"/>
      <c r="V288" s="2"/>
      <c r="W288" s="2"/>
    </row>
    <row r="289" spans="1:23">
      <c r="A289" s="2"/>
      <c r="B289" s="2"/>
      <c r="C289" s="2"/>
      <c r="D289" s="2"/>
      <c r="E289" s="2"/>
      <c r="F289" s="2"/>
      <c r="G289" s="2"/>
      <c r="H289" s="2"/>
      <c r="I289" s="2"/>
      <c r="J289" s="2"/>
      <c r="K289" s="2"/>
      <c r="L289" s="2"/>
      <c r="M289" s="2"/>
      <c r="N289" s="2"/>
      <c r="O289" s="2"/>
      <c r="P289" s="2"/>
      <c r="Q289" s="2"/>
      <c r="R289" s="2"/>
      <c r="S289" s="2"/>
      <c r="T289" s="2"/>
      <c r="U289" s="2"/>
      <c r="V289" s="2"/>
      <c r="W289" s="2"/>
    </row>
    <row r="290" spans="1:23">
      <c r="A290" s="2"/>
      <c r="B290" s="2"/>
      <c r="C290" s="2"/>
      <c r="D290" s="2"/>
      <c r="E290" s="2"/>
      <c r="F290" s="2"/>
      <c r="G290" s="2"/>
      <c r="H290" s="2"/>
      <c r="I290" s="2"/>
      <c r="J290" s="2"/>
      <c r="K290" s="2"/>
      <c r="L290" s="2"/>
      <c r="M290" s="2"/>
      <c r="N290" s="2"/>
      <c r="O290" s="2"/>
      <c r="P290" s="2"/>
      <c r="Q290" s="2"/>
      <c r="R290" s="2"/>
      <c r="S290" s="2"/>
      <c r="T290" s="2"/>
      <c r="U290" s="2"/>
      <c r="V290" s="2"/>
      <c r="W290" s="2"/>
    </row>
    <row r="291" spans="1:23">
      <c r="A291" s="2"/>
      <c r="B291" s="2"/>
      <c r="C291" s="2"/>
      <c r="D291" s="2"/>
      <c r="E291" s="2"/>
      <c r="F291" s="2"/>
      <c r="G291" s="2"/>
      <c r="H291" s="2"/>
      <c r="I291" s="2"/>
      <c r="J291" s="2"/>
      <c r="K291" s="2"/>
      <c r="L291" s="2"/>
      <c r="M291" s="2"/>
      <c r="N291" s="2"/>
      <c r="O291" s="2"/>
      <c r="P291" s="2"/>
      <c r="Q291" s="2"/>
      <c r="R291" s="2"/>
      <c r="S291" s="2"/>
      <c r="T291" s="2"/>
      <c r="U291" s="2"/>
      <c r="V291" s="2"/>
      <c r="W291" s="2"/>
    </row>
    <row r="292" spans="1:23">
      <c r="A292" s="2"/>
      <c r="B292" s="2"/>
      <c r="C292" s="2"/>
      <c r="D292" s="2"/>
      <c r="E292" s="2"/>
      <c r="F292" s="2"/>
      <c r="G292" s="2"/>
      <c r="H292" s="2"/>
      <c r="I292" s="2"/>
      <c r="J292" s="2"/>
      <c r="K292" s="2"/>
      <c r="L292" s="2"/>
      <c r="M292" s="2"/>
      <c r="N292" s="2"/>
      <c r="O292" s="2"/>
      <c r="P292" s="2"/>
      <c r="Q292" s="2"/>
      <c r="R292" s="2"/>
      <c r="S292" s="2"/>
      <c r="T292" s="2"/>
      <c r="U292" s="2"/>
      <c r="V292" s="2"/>
      <c r="W292" s="2"/>
    </row>
    <row r="293" spans="1:23">
      <c r="A293" s="2"/>
      <c r="B293" s="2"/>
      <c r="C293" s="2"/>
      <c r="D293" s="2"/>
      <c r="E293" s="2"/>
      <c r="F293" s="2"/>
      <c r="G293" s="2"/>
      <c r="H293" s="2"/>
      <c r="I293" s="2"/>
      <c r="J293" s="2"/>
      <c r="K293" s="2"/>
      <c r="L293" s="2"/>
      <c r="M293" s="2"/>
      <c r="N293" s="2"/>
      <c r="O293" s="2"/>
      <c r="P293" s="2"/>
      <c r="Q293" s="2"/>
      <c r="R293" s="2"/>
      <c r="S293" s="2"/>
      <c r="T293" s="2"/>
      <c r="U293" s="2"/>
      <c r="V293" s="2"/>
      <c r="W293" s="2"/>
    </row>
    <row r="294" spans="1:23">
      <c r="A294" s="2"/>
      <c r="B294" s="2"/>
      <c r="C294" s="2"/>
      <c r="D294" s="2"/>
      <c r="E294" s="2"/>
      <c r="F294" s="2"/>
      <c r="G294" s="2"/>
      <c r="H294" s="2"/>
      <c r="I294" s="2"/>
      <c r="J294" s="2"/>
      <c r="K294" s="2"/>
      <c r="L294" s="2"/>
      <c r="M294" s="2"/>
      <c r="N294" s="2"/>
      <c r="O294" s="2"/>
      <c r="P294" s="2"/>
      <c r="Q294" s="2"/>
      <c r="R294" s="2"/>
      <c r="S294" s="2"/>
      <c r="T294" s="2"/>
      <c r="U294" s="2"/>
      <c r="V294" s="2"/>
      <c r="W294" s="2"/>
    </row>
    <row r="295" spans="1:23">
      <c r="A295" s="2"/>
      <c r="B295" s="2"/>
      <c r="C295" s="2"/>
      <c r="D295" s="2"/>
      <c r="E295" s="2"/>
      <c r="F295" s="2"/>
      <c r="G295" s="2"/>
      <c r="H295" s="2"/>
      <c r="I295" s="2"/>
      <c r="J295" s="2"/>
      <c r="K295" s="2"/>
      <c r="L295" s="2"/>
      <c r="M295" s="2"/>
      <c r="N295" s="2"/>
      <c r="O295" s="2"/>
      <c r="P295" s="2"/>
      <c r="Q295" s="2"/>
      <c r="R295" s="2"/>
      <c r="S295" s="2"/>
      <c r="T295" s="2"/>
      <c r="U295" s="2"/>
      <c r="V295" s="2"/>
      <c r="W295" s="2"/>
    </row>
    <row r="296" spans="1:23">
      <c r="A296" s="2"/>
      <c r="B296" s="2"/>
      <c r="C296" s="2"/>
      <c r="D296" s="2"/>
      <c r="E296" s="2"/>
      <c r="F296" s="2"/>
      <c r="G296" s="2"/>
      <c r="H296" s="2"/>
      <c r="I296" s="2"/>
      <c r="J296" s="2"/>
      <c r="K296" s="2"/>
      <c r="L296" s="2"/>
      <c r="M296" s="2"/>
      <c r="N296" s="2"/>
      <c r="O296" s="2"/>
      <c r="P296" s="2"/>
      <c r="Q296" s="2"/>
      <c r="R296" s="2"/>
      <c r="S296" s="2"/>
      <c r="T296" s="2"/>
      <c r="U296" s="2"/>
      <c r="V296" s="2"/>
      <c r="W296" s="2"/>
    </row>
    <row r="297" spans="1:23">
      <c r="A297" s="2"/>
      <c r="B297" s="2"/>
      <c r="C297" s="2"/>
      <c r="D297" s="2"/>
      <c r="E297" s="2"/>
      <c r="F297" s="2"/>
      <c r="G297" s="2"/>
      <c r="H297" s="2"/>
      <c r="I297" s="2"/>
      <c r="J297" s="2"/>
      <c r="K297" s="2"/>
      <c r="L297" s="2"/>
      <c r="M297" s="2"/>
      <c r="N297" s="2"/>
      <c r="O297" s="2"/>
      <c r="P297" s="2"/>
      <c r="Q297" s="2"/>
      <c r="R297" s="2"/>
      <c r="S297" s="2"/>
      <c r="T297" s="2"/>
      <c r="U297" s="2"/>
      <c r="V297" s="2"/>
      <c r="W297" s="2"/>
    </row>
    <row r="298" spans="1:23">
      <c r="A298" s="2"/>
      <c r="B298" s="2"/>
      <c r="C298" s="2"/>
      <c r="D298" s="2"/>
      <c r="E298" s="2"/>
      <c r="F298" s="2"/>
      <c r="G298" s="2"/>
      <c r="H298" s="2"/>
      <c r="I298" s="2"/>
      <c r="J298" s="2"/>
      <c r="K298" s="2"/>
      <c r="L298" s="2"/>
      <c r="M298" s="2"/>
      <c r="N298" s="2"/>
      <c r="O298" s="2"/>
      <c r="P298" s="2"/>
      <c r="Q298" s="2"/>
      <c r="R298" s="2"/>
      <c r="S298" s="2"/>
      <c r="T298" s="2"/>
      <c r="U298" s="2"/>
      <c r="V298" s="2"/>
      <c r="W298" s="2"/>
    </row>
    <row r="299" spans="1:23">
      <c r="A299" s="2"/>
      <c r="B299" s="2"/>
      <c r="C299" s="2"/>
      <c r="D299" s="2"/>
      <c r="E299" s="2"/>
      <c r="F299" s="2"/>
      <c r="G299" s="2"/>
      <c r="H299" s="2"/>
      <c r="I299" s="2"/>
      <c r="J299" s="2"/>
      <c r="K299" s="2"/>
      <c r="L299" s="2"/>
      <c r="M299" s="2"/>
      <c r="N299" s="2"/>
      <c r="O299" s="2"/>
      <c r="P299" s="2"/>
      <c r="Q299" s="2"/>
      <c r="R299" s="2"/>
      <c r="S299" s="2"/>
      <c r="T299" s="2"/>
      <c r="U299" s="2"/>
      <c r="V299" s="2"/>
      <c r="W299" s="2"/>
    </row>
    <row r="300" spans="1:23">
      <c r="A300" s="2"/>
      <c r="B300" s="2"/>
      <c r="C300" s="2"/>
      <c r="D300" s="2"/>
      <c r="E300" s="2"/>
      <c r="F300" s="2"/>
      <c r="G300" s="2"/>
      <c r="H300" s="2"/>
      <c r="I300" s="2"/>
      <c r="J300" s="2"/>
      <c r="K300" s="2"/>
      <c r="L300" s="2"/>
      <c r="M300" s="2"/>
      <c r="N300" s="2"/>
      <c r="O300" s="2"/>
      <c r="P300" s="2"/>
      <c r="Q300" s="2"/>
      <c r="R300" s="2"/>
      <c r="S300" s="2"/>
      <c r="T300" s="2"/>
      <c r="U300" s="2"/>
      <c r="V300" s="2"/>
      <c r="W300" s="2"/>
    </row>
    <row r="301" spans="1:23">
      <c r="A301" s="2"/>
      <c r="B301" s="2"/>
      <c r="C301" s="2"/>
      <c r="D301" s="2"/>
      <c r="E301" s="2"/>
      <c r="F301" s="2"/>
      <c r="G301" s="2"/>
      <c r="H301" s="2"/>
      <c r="I301" s="2"/>
      <c r="J301" s="2"/>
      <c r="K301" s="2"/>
      <c r="L301" s="2"/>
      <c r="M301" s="2"/>
      <c r="N301" s="2"/>
      <c r="O301" s="2"/>
      <c r="P301" s="2"/>
      <c r="Q301" s="2"/>
      <c r="R301" s="2"/>
      <c r="S301" s="2"/>
      <c r="T301" s="2"/>
      <c r="U301" s="2"/>
      <c r="V301" s="2"/>
      <c r="W301" s="2"/>
    </row>
    <row r="302" spans="1:23">
      <c r="A302" s="2"/>
      <c r="B302" s="2"/>
      <c r="C302" s="2"/>
      <c r="D302" s="2"/>
      <c r="E302" s="2"/>
      <c r="F302" s="2"/>
      <c r="G302" s="2"/>
      <c r="H302" s="2"/>
      <c r="I302" s="2"/>
      <c r="J302" s="2"/>
      <c r="K302" s="2"/>
      <c r="L302" s="2"/>
      <c r="M302" s="2"/>
      <c r="N302" s="2"/>
      <c r="O302" s="2"/>
      <c r="P302" s="2"/>
      <c r="Q302" s="2"/>
      <c r="R302" s="2"/>
      <c r="S302" s="2"/>
      <c r="T302" s="2"/>
      <c r="U302" s="2"/>
      <c r="V302" s="2"/>
      <c r="W302" s="2"/>
    </row>
    <row r="303" spans="1:23">
      <c r="A303" s="2"/>
      <c r="B303" s="2"/>
      <c r="C303" s="2"/>
      <c r="D303" s="2"/>
      <c r="E303" s="2"/>
      <c r="F303" s="2"/>
      <c r="G303" s="2"/>
      <c r="H303" s="2"/>
      <c r="I303" s="2"/>
      <c r="J303" s="2"/>
      <c r="K303" s="2"/>
      <c r="L303" s="2"/>
      <c r="M303" s="2"/>
      <c r="N303" s="2"/>
      <c r="O303" s="2"/>
      <c r="P303" s="2"/>
      <c r="Q303" s="2"/>
      <c r="R303" s="2"/>
      <c r="S303" s="2"/>
      <c r="T303" s="2"/>
      <c r="U303" s="2"/>
      <c r="V303" s="2"/>
      <c r="W303" s="2"/>
    </row>
    <row r="304" spans="1:23">
      <c r="A304" s="2"/>
      <c r="B304" s="2"/>
      <c r="C304" s="2"/>
      <c r="D304" s="2"/>
      <c r="E304" s="2"/>
      <c r="F304" s="2"/>
      <c r="G304" s="2"/>
      <c r="H304" s="2"/>
      <c r="I304" s="2"/>
      <c r="J304" s="2"/>
      <c r="K304" s="2"/>
      <c r="L304" s="2"/>
      <c r="M304" s="2"/>
      <c r="N304" s="2"/>
      <c r="O304" s="2"/>
      <c r="P304" s="2"/>
      <c r="Q304" s="2"/>
      <c r="R304" s="2"/>
      <c r="S304" s="2"/>
      <c r="T304" s="2"/>
      <c r="U304" s="2"/>
      <c r="V304" s="2"/>
      <c r="W304" s="2"/>
    </row>
    <row r="305" spans="1:23">
      <c r="A305" s="2"/>
      <c r="B305" s="2"/>
      <c r="C305" s="2"/>
      <c r="D305" s="2"/>
      <c r="E305" s="2"/>
      <c r="F305" s="2"/>
      <c r="G305" s="2"/>
      <c r="H305" s="2"/>
      <c r="I305" s="2"/>
      <c r="J305" s="2"/>
      <c r="K305" s="2"/>
      <c r="L305" s="2"/>
      <c r="M305" s="2"/>
      <c r="N305" s="2"/>
      <c r="O305" s="2"/>
      <c r="P305" s="2"/>
      <c r="Q305" s="2"/>
      <c r="R305" s="2"/>
      <c r="S305" s="2"/>
      <c r="T305" s="2"/>
      <c r="U305" s="2"/>
      <c r="V305" s="2"/>
      <c r="W305" s="2"/>
    </row>
    <row r="306" spans="1:23">
      <c r="A306" s="2"/>
      <c r="B306" s="2"/>
      <c r="C306" s="2"/>
      <c r="D306" s="2"/>
      <c r="E306" s="2"/>
      <c r="F306" s="2"/>
      <c r="G306" s="2"/>
      <c r="H306" s="2"/>
      <c r="I306" s="2"/>
      <c r="J306" s="2"/>
      <c r="K306" s="2"/>
      <c r="L306" s="2"/>
      <c r="M306" s="2"/>
      <c r="N306" s="2"/>
      <c r="O306" s="2"/>
      <c r="P306" s="2"/>
      <c r="Q306" s="2"/>
      <c r="R306" s="2"/>
      <c r="S306" s="2"/>
      <c r="T306" s="2"/>
      <c r="U306" s="2"/>
      <c r="V306" s="2"/>
      <c r="W306" s="2"/>
    </row>
    <row r="307" spans="1:23">
      <c r="A307" s="2"/>
      <c r="B307" s="2"/>
      <c r="C307" s="2"/>
      <c r="D307" s="2"/>
      <c r="E307" s="2"/>
      <c r="F307" s="2"/>
      <c r="G307" s="2"/>
      <c r="H307" s="2"/>
      <c r="I307" s="2"/>
      <c r="J307" s="2"/>
      <c r="K307" s="2"/>
      <c r="L307" s="2"/>
      <c r="M307" s="2"/>
      <c r="N307" s="2"/>
      <c r="O307" s="2"/>
      <c r="P307" s="2"/>
      <c r="Q307" s="2"/>
      <c r="R307" s="2"/>
      <c r="S307" s="2"/>
      <c r="T307" s="2"/>
      <c r="U307" s="2"/>
      <c r="V307" s="2"/>
      <c r="W307" s="2"/>
    </row>
    <row r="308" spans="1:23">
      <c r="A308" s="2"/>
      <c r="B308" s="2"/>
      <c r="C308" s="2"/>
      <c r="D308" s="2"/>
      <c r="E308" s="2"/>
      <c r="F308" s="2"/>
      <c r="G308" s="2"/>
      <c r="H308" s="2"/>
      <c r="I308" s="2"/>
      <c r="J308" s="2"/>
      <c r="K308" s="2"/>
      <c r="L308" s="2"/>
      <c r="M308" s="2"/>
      <c r="N308" s="2"/>
      <c r="O308" s="2"/>
      <c r="P308" s="2"/>
      <c r="Q308" s="2"/>
      <c r="R308" s="2"/>
      <c r="S308" s="2"/>
      <c r="T308" s="2"/>
      <c r="U308" s="2"/>
      <c r="V308" s="2"/>
      <c r="W308" s="2"/>
    </row>
    <row r="309" spans="1:23">
      <c r="A309" s="2"/>
      <c r="B309" s="2"/>
      <c r="C309" s="2"/>
      <c r="D309" s="2"/>
      <c r="E309" s="2"/>
      <c r="F309" s="2"/>
      <c r="G309" s="2"/>
      <c r="H309" s="2"/>
      <c r="I309" s="2"/>
      <c r="J309" s="2"/>
      <c r="K309" s="2"/>
      <c r="L309" s="2"/>
      <c r="M309" s="2"/>
      <c r="N309" s="2"/>
      <c r="O309" s="2"/>
      <c r="P309" s="2"/>
      <c r="Q309" s="2"/>
      <c r="R309" s="2"/>
      <c r="S309" s="2"/>
      <c r="T309" s="2"/>
      <c r="U309" s="2"/>
      <c r="V309" s="2"/>
      <c r="W309" s="2"/>
    </row>
    <row r="310" spans="1:23">
      <c r="A310" s="2"/>
      <c r="B310" s="2"/>
      <c r="C310" s="2"/>
      <c r="D310" s="2"/>
      <c r="E310" s="2"/>
      <c r="F310" s="2"/>
      <c r="G310" s="2"/>
      <c r="H310" s="2"/>
      <c r="I310" s="2"/>
      <c r="J310" s="2"/>
      <c r="K310" s="2"/>
      <c r="L310" s="2"/>
      <c r="M310" s="2"/>
      <c r="N310" s="2"/>
      <c r="O310" s="2"/>
      <c r="P310" s="2"/>
      <c r="Q310" s="2"/>
      <c r="R310" s="2"/>
      <c r="S310" s="2"/>
      <c r="T310" s="2"/>
      <c r="U310" s="2"/>
      <c r="V310" s="2"/>
      <c r="W310" s="2"/>
    </row>
    <row r="311" spans="1:23">
      <c r="A311" s="2"/>
      <c r="B311" s="2"/>
      <c r="C311" s="2"/>
      <c r="D311" s="2"/>
      <c r="E311" s="2"/>
      <c r="F311" s="2"/>
      <c r="G311" s="2"/>
      <c r="H311" s="2"/>
      <c r="I311" s="2"/>
      <c r="J311" s="2"/>
      <c r="K311" s="2"/>
      <c r="L311" s="2"/>
      <c r="M311" s="2"/>
      <c r="N311" s="2"/>
      <c r="O311" s="2"/>
      <c r="P311" s="2"/>
      <c r="Q311" s="2"/>
      <c r="R311" s="2"/>
      <c r="S311" s="2"/>
      <c r="T311" s="2"/>
      <c r="U311" s="2"/>
      <c r="V311" s="2"/>
      <c r="W311" s="2"/>
    </row>
    <row r="312" spans="1:23">
      <c r="A312" s="2"/>
      <c r="B312" s="2"/>
      <c r="C312" s="2"/>
      <c r="D312" s="2"/>
      <c r="E312" s="2"/>
      <c r="F312" s="2"/>
      <c r="G312" s="2"/>
      <c r="H312" s="2"/>
      <c r="I312" s="2"/>
      <c r="J312" s="2"/>
      <c r="K312" s="2"/>
      <c r="L312" s="2"/>
      <c r="M312" s="2"/>
      <c r="N312" s="2"/>
      <c r="O312" s="2"/>
      <c r="P312" s="2"/>
      <c r="Q312" s="2"/>
      <c r="R312" s="2"/>
      <c r="S312" s="2"/>
      <c r="T312" s="2"/>
      <c r="U312" s="2"/>
      <c r="V312" s="2"/>
      <c r="W312" s="2"/>
    </row>
    <row r="313" spans="1:23">
      <c r="A313" s="2"/>
      <c r="B313" s="2"/>
      <c r="C313" s="2"/>
      <c r="D313" s="2"/>
      <c r="E313" s="2"/>
      <c r="F313" s="2"/>
      <c r="G313" s="2"/>
      <c r="H313" s="2"/>
      <c r="I313" s="2"/>
      <c r="J313" s="2"/>
      <c r="K313" s="2"/>
      <c r="L313" s="2"/>
      <c r="M313" s="2"/>
      <c r="N313" s="2"/>
      <c r="O313" s="2"/>
      <c r="P313" s="2"/>
      <c r="Q313" s="2"/>
      <c r="R313" s="2"/>
      <c r="S313" s="2"/>
      <c r="T313" s="2"/>
      <c r="U313" s="2"/>
      <c r="V313" s="2"/>
      <c r="W313" s="2"/>
    </row>
    <row r="314" spans="1:23">
      <c r="A314" s="2"/>
      <c r="B314" s="2"/>
      <c r="C314" s="2"/>
      <c r="D314" s="2"/>
      <c r="E314" s="2"/>
      <c r="F314" s="2"/>
      <c r="G314" s="2"/>
      <c r="H314" s="2"/>
      <c r="I314" s="2"/>
      <c r="J314" s="2"/>
      <c r="K314" s="2"/>
      <c r="L314" s="2"/>
      <c r="M314" s="2"/>
      <c r="N314" s="2"/>
      <c r="O314" s="2"/>
      <c r="P314" s="2"/>
      <c r="Q314" s="2"/>
      <c r="R314" s="2"/>
      <c r="S314" s="2"/>
      <c r="T314" s="2"/>
      <c r="U314" s="2"/>
      <c r="V314" s="2"/>
      <c r="W314" s="2"/>
    </row>
    <row r="315" spans="1:23">
      <c r="A315" s="2"/>
      <c r="B315" s="2"/>
      <c r="C315" s="2"/>
      <c r="D315" s="2"/>
      <c r="E315" s="2"/>
      <c r="F315" s="2"/>
      <c r="G315" s="2"/>
      <c r="H315" s="2"/>
      <c r="I315" s="2"/>
      <c r="J315" s="2"/>
      <c r="K315" s="2"/>
      <c r="L315" s="2"/>
      <c r="M315" s="2"/>
      <c r="N315" s="2"/>
      <c r="O315" s="2"/>
      <c r="P315" s="2"/>
      <c r="Q315" s="2"/>
      <c r="R315" s="2"/>
      <c r="S315" s="2"/>
      <c r="T315" s="2"/>
      <c r="U315" s="2"/>
      <c r="V315" s="2"/>
      <c r="W315" s="2"/>
    </row>
    <row r="316" spans="1:23">
      <c r="A316" s="2"/>
      <c r="B316" s="2"/>
      <c r="C316" s="2"/>
      <c r="D316" s="2"/>
      <c r="E316" s="2"/>
      <c r="F316" s="2"/>
      <c r="G316" s="2"/>
      <c r="H316" s="2"/>
      <c r="I316" s="2"/>
      <c r="J316" s="2"/>
      <c r="K316" s="2"/>
      <c r="L316" s="2"/>
      <c r="M316" s="2"/>
      <c r="N316" s="2"/>
      <c r="O316" s="2"/>
      <c r="P316" s="2"/>
      <c r="Q316" s="2"/>
      <c r="R316" s="2"/>
      <c r="S316" s="2"/>
      <c r="T316" s="2"/>
      <c r="U316" s="2"/>
      <c r="V316" s="2"/>
      <c r="W316" s="2"/>
    </row>
    <row r="317" spans="1:23">
      <c r="A317" s="2"/>
      <c r="B317" s="2"/>
      <c r="C317" s="2"/>
      <c r="D317" s="2"/>
      <c r="E317" s="2"/>
      <c r="F317" s="2"/>
      <c r="G317" s="2"/>
      <c r="H317" s="2"/>
      <c r="I317" s="2"/>
      <c r="J317" s="2"/>
      <c r="K317" s="2"/>
      <c r="L317" s="2"/>
      <c r="M317" s="2"/>
      <c r="N317" s="2"/>
      <c r="O317" s="2"/>
      <c r="P317" s="2"/>
      <c r="Q317" s="2"/>
      <c r="R317" s="2"/>
      <c r="S317" s="2"/>
      <c r="T317" s="2"/>
      <c r="U317" s="2"/>
      <c r="V317" s="2"/>
      <c r="W317" s="2"/>
    </row>
    <row r="318" spans="1:23">
      <c r="A318" s="2"/>
      <c r="B318" s="2"/>
      <c r="C318" s="2"/>
      <c r="D318" s="2"/>
      <c r="E318" s="2"/>
      <c r="F318" s="2"/>
      <c r="G318" s="2"/>
      <c r="H318" s="2"/>
      <c r="I318" s="2"/>
      <c r="J318" s="2"/>
      <c r="K318" s="2"/>
      <c r="L318" s="2"/>
      <c r="M318" s="2"/>
      <c r="N318" s="2"/>
      <c r="O318" s="2"/>
      <c r="P318" s="2"/>
      <c r="Q318" s="2"/>
      <c r="R318" s="2"/>
      <c r="S318" s="2"/>
      <c r="T318" s="2"/>
      <c r="U318" s="2"/>
      <c r="V318" s="2"/>
      <c r="W318" s="2"/>
    </row>
    <row r="319" spans="1:23">
      <c r="A319" s="2"/>
      <c r="B319" s="2"/>
      <c r="C319" s="2"/>
      <c r="D319" s="2"/>
      <c r="E319" s="2"/>
      <c r="F319" s="2"/>
      <c r="G319" s="2"/>
      <c r="H319" s="2"/>
      <c r="I319" s="2"/>
      <c r="J319" s="2"/>
      <c r="K319" s="2"/>
      <c r="L319" s="2"/>
      <c r="M319" s="2"/>
      <c r="N319" s="2"/>
      <c r="O319" s="2"/>
      <c r="P319" s="2"/>
      <c r="Q319" s="2"/>
      <c r="R319" s="2"/>
      <c r="S319" s="2"/>
      <c r="T319" s="2"/>
      <c r="U319" s="2"/>
      <c r="V319" s="2"/>
      <c r="W319" s="2"/>
    </row>
    <row r="320" spans="1:23">
      <c r="A320" s="2"/>
      <c r="B320" s="2"/>
      <c r="C320" s="2"/>
      <c r="D320" s="2"/>
      <c r="E320" s="2"/>
      <c r="F320" s="2"/>
      <c r="G320" s="2"/>
      <c r="H320" s="2"/>
      <c r="I320" s="2"/>
      <c r="J320" s="2"/>
      <c r="K320" s="2"/>
      <c r="L320" s="2"/>
      <c r="M320" s="2"/>
      <c r="N320" s="2"/>
      <c r="O320" s="2"/>
      <c r="P320" s="2"/>
      <c r="Q320" s="2"/>
      <c r="R320" s="2"/>
      <c r="S320" s="2"/>
      <c r="T320" s="2"/>
      <c r="U320" s="2"/>
      <c r="V320" s="2"/>
      <c r="W320" s="2"/>
    </row>
    <row r="321" spans="1:23">
      <c r="A321" s="2"/>
      <c r="B321" s="2"/>
      <c r="C321" s="2"/>
      <c r="D321" s="2"/>
      <c r="E321" s="2"/>
      <c r="F321" s="2"/>
      <c r="G321" s="2"/>
      <c r="H321" s="2"/>
      <c r="I321" s="2"/>
      <c r="J321" s="2"/>
      <c r="K321" s="2"/>
      <c r="L321" s="2"/>
      <c r="M321" s="2"/>
      <c r="N321" s="2"/>
      <c r="O321" s="2"/>
      <c r="P321" s="2"/>
      <c r="Q321" s="2"/>
      <c r="R321" s="2"/>
      <c r="S321" s="2"/>
      <c r="T321" s="2"/>
      <c r="U321" s="2"/>
      <c r="V321" s="2"/>
      <c r="W321" s="2"/>
    </row>
    <row r="322" spans="1:23">
      <c r="A322" s="2"/>
      <c r="B322" s="2"/>
      <c r="C322" s="2"/>
      <c r="D322" s="2"/>
      <c r="E322" s="2"/>
      <c r="F322" s="2"/>
      <c r="G322" s="2"/>
      <c r="H322" s="2"/>
      <c r="I322" s="2"/>
      <c r="J322" s="2"/>
      <c r="K322" s="2"/>
      <c r="L322" s="2"/>
      <c r="M322" s="2"/>
      <c r="N322" s="2"/>
      <c r="O322" s="2"/>
      <c r="P322" s="2"/>
      <c r="Q322" s="2"/>
      <c r="R322" s="2"/>
      <c r="S322" s="2"/>
      <c r="T322" s="2"/>
      <c r="U322" s="2"/>
      <c r="V322" s="2"/>
      <c r="W322" s="2"/>
    </row>
    <row r="323" spans="1:23">
      <c r="A323" s="2"/>
      <c r="B323" s="2"/>
      <c r="C323" s="2"/>
      <c r="D323" s="2"/>
      <c r="E323" s="2"/>
      <c r="F323" s="2"/>
      <c r="G323" s="2"/>
      <c r="H323" s="2"/>
      <c r="I323" s="2"/>
      <c r="J323" s="2"/>
      <c r="K323" s="2"/>
      <c r="L323" s="2"/>
      <c r="M323" s="2"/>
      <c r="N323" s="2"/>
      <c r="O323" s="2"/>
      <c r="P323" s="2"/>
      <c r="Q323" s="2"/>
      <c r="R323" s="2"/>
      <c r="S323" s="2"/>
      <c r="T323" s="2"/>
      <c r="U323" s="2"/>
      <c r="V323" s="2"/>
      <c r="W323" s="2"/>
    </row>
    <row r="324" spans="1:23">
      <c r="A324" s="2"/>
      <c r="B324" s="2"/>
      <c r="C324" s="2"/>
      <c r="D324" s="2"/>
      <c r="E324" s="2"/>
      <c r="F324" s="2"/>
      <c r="G324" s="2"/>
      <c r="H324" s="2"/>
      <c r="I324" s="2"/>
      <c r="J324" s="2"/>
      <c r="K324" s="2"/>
      <c r="L324" s="2"/>
      <c r="M324" s="2"/>
      <c r="N324" s="2"/>
      <c r="O324" s="2"/>
      <c r="P324" s="2"/>
      <c r="Q324" s="2"/>
      <c r="R324" s="2"/>
      <c r="S324" s="2"/>
      <c r="T324" s="2"/>
      <c r="U324" s="2"/>
      <c r="V324" s="2"/>
      <c r="W324" s="2"/>
    </row>
    <row r="325" spans="1:23">
      <c r="A325" s="2"/>
      <c r="B325" s="2"/>
      <c r="C325" s="2"/>
      <c r="D325" s="2"/>
      <c r="E325" s="2"/>
      <c r="F325" s="2"/>
      <c r="G325" s="2"/>
      <c r="H325" s="2"/>
      <c r="I325" s="2"/>
      <c r="J325" s="2"/>
      <c r="K325" s="2"/>
      <c r="L325" s="2"/>
      <c r="M325" s="2"/>
      <c r="N325" s="2"/>
      <c r="O325" s="2"/>
      <c r="P325" s="2"/>
      <c r="Q325" s="2"/>
      <c r="R325" s="2"/>
      <c r="S325" s="2"/>
      <c r="T325" s="2"/>
      <c r="U325" s="2"/>
      <c r="V325" s="2"/>
      <c r="W325" s="2"/>
    </row>
    <row r="326" spans="1:23">
      <c r="A326" s="2"/>
      <c r="B326" s="2"/>
      <c r="C326" s="2"/>
      <c r="D326" s="2"/>
      <c r="E326" s="2"/>
      <c r="F326" s="2"/>
      <c r="G326" s="2"/>
      <c r="H326" s="2"/>
      <c r="I326" s="2"/>
      <c r="J326" s="2"/>
      <c r="K326" s="2"/>
      <c r="L326" s="2"/>
      <c r="M326" s="2"/>
      <c r="N326" s="2"/>
      <c r="O326" s="2"/>
      <c r="P326" s="2"/>
      <c r="Q326" s="2"/>
      <c r="R326" s="2"/>
      <c r="S326" s="2"/>
      <c r="T326" s="2"/>
      <c r="U326" s="2"/>
      <c r="V326" s="2"/>
      <c r="W326" s="2"/>
    </row>
    <row r="327" spans="1:23">
      <c r="A327" s="2"/>
      <c r="B327" s="2"/>
      <c r="C327" s="2"/>
      <c r="D327" s="2"/>
      <c r="E327" s="2"/>
      <c r="F327" s="2"/>
      <c r="G327" s="2"/>
      <c r="H327" s="2"/>
      <c r="I327" s="2"/>
      <c r="J327" s="2"/>
      <c r="K327" s="2"/>
      <c r="L327" s="2"/>
      <c r="M327" s="2"/>
      <c r="N327" s="2"/>
      <c r="O327" s="2"/>
      <c r="P327" s="2"/>
      <c r="Q327" s="2"/>
      <c r="R327" s="2"/>
      <c r="S327" s="2"/>
      <c r="T327" s="2"/>
      <c r="U327" s="2"/>
      <c r="V327" s="2"/>
      <c r="W327" s="2"/>
    </row>
    <row r="328" spans="1:23">
      <c r="A328" s="2"/>
      <c r="B328" s="2"/>
      <c r="C328" s="2"/>
      <c r="D328" s="2"/>
      <c r="E328" s="2"/>
      <c r="F328" s="2"/>
      <c r="G328" s="2"/>
      <c r="H328" s="2"/>
      <c r="I328" s="2"/>
      <c r="J328" s="2"/>
      <c r="K328" s="2"/>
      <c r="L328" s="2"/>
      <c r="M328" s="2"/>
      <c r="N328" s="2"/>
      <c r="O328" s="2"/>
      <c r="P328" s="2"/>
      <c r="Q328" s="2"/>
      <c r="R328" s="2"/>
      <c r="S328" s="2"/>
      <c r="T328" s="2"/>
      <c r="U328" s="2"/>
      <c r="V328" s="2"/>
      <c r="W328" s="2"/>
    </row>
    <row r="329" spans="1:23">
      <c r="A329" s="2"/>
      <c r="B329" s="2"/>
      <c r="C329" s="2"/>
      <c r="D329" s="2"/>
      <c r="E329" s="2"/>
      <c r="F329" s="2"/>
      <c r="G329" s="2"/>
      <c r="H329" s="2"/>
      <c r="I329" s="2"/>
      <c r="J329" s="2"/>
      <c r="K329" s="2"/>
      <c r="L329" s="2"/>
      <c r="M329" s="2"/>
      <c r="N329" s="2"/>
      <c r="O329" s="2"/>
      <c r="P329" s="2"/>
      <c r="Q329" s="2"/>
      <c r="R329" s="2"/>
      <c r="S329" s="2"/>
      <c r="T329" s="2"/>
      <c r="U329" s="2"/>
      <c r="V329" s="2"/>
      <c r="W329" s="2"/>
    </row>
    <row r="330" spans="1:23">
      <c r="A330" s="2"/>
      <c r="B330" s="2"/>
      <c r="C330" s="2"/>
      <c r="D330" s="2"/>
      <c r="E330" s="2"/>
      <c r="F330" s="2"/>
      <c r="G330" s="2"/>
      <c r="H330" s="2"/>
      <c r="I330" s="2"/>
      <c r="J330" s="2"/>
      <c r="K330" s="2"/>
      <c r="L330" s="2"/>
      <c r="M330" s="2"/>
      <c r="N330" s="2"/>
      <c r="O330" s="2"/>
      <c r="P330" s="2"/>
      <c r="Q330" s="2"/>
      <c r="R330" s="2"/>
      <c r="S330" s="2"/>
      <c r="T330" s="2"/>
      <c r="U330" s="2"/>
      <c r="V330" s="2"/>
      <c r="W330" s="2"/>
    </row>
    <row r="331" spans="1:23">
      <c r="A331" s="2"/>
      <c r="B331" s="2"/>
      <c r="C331" s="2"/>
      <c r="D331" s="2"/>
      <c r="E331" s="2"/>
      <c r="F331" s="2"/>
      <c r="G331" s="2"/>
      <c r="H331" s="2"/>
      <c r="I331" s="2"/>
      <c r="J331" s="2"/>
      <c r="K331" s="2"/>
      <c r="L331" s="2"/>
      <c r="M331" s="2"/>
      <c r="N331" s="2"/>
      <c r="O331" s="2"/>
      <c r="P331" s="2"/>
      <c r="Q331" s="2"/>
      <c r="R331" s="2"/>
      <c r="S331" s="2"/>
      <c r="T331" s="2"/>
      <c r="U331" s="2"/>
      <c r="V331" s="2"/>
      <c r="W331" s="2"/>
    </row>
    <row r="332" spans="1:23">
      <c r="A332" s="2"/>
      <c r="B332" s="2"/>
      <c r="C332" s="2"/>
      <c r="D332" s="2"/>
      <c r="E332" s="2"/>
      <c r="F332" s="2"/>
      <c r="G332" s="2"/>
      <c r="H332" s="2"/>
      <c r="I332" s="2"/>
      <c r="J332" s="2"/>
      <c r="K332" s="2"/>
      <c r="L332" s="2"/>
      <c r="M332" s="2"/>
      <c r="N332" s="2"/>
      <c r="O332" s="2"/>
      <c r="P332" s="2"/>
      <c r="Q332" s="2"/>
      <c r="R332" s="2"/>
      <c r="S332" s="2"/>
      <c r="T332" s="2"/>
      <c r="U332" s="2"/>
      <c r="V332" s="2"/>
      <c r="W332" s="2"/>
    </row>
    <row r="333" spans="1:23">
      <c r="A333" s="2"/>
      <c r="B333" s="2"/>
      <c r="C333" s="2"/>
      <c r="D333" s="2"/>
      <c r="E333" s="2"/>
      <c r="F333" s="2"/>
      <c r="G333" s="2"/>
      <c r="H333" s="2"/>
      <c r="I333" s="2"/>
      <c r="J333" s="2"/>
      <c r="K333" s="2"/>
      <c r="L333" s="2"/>
      <c r="M333" s="2"/>
      <c r="N333" s="2"/>
      <c r="O333" s="2"/>
      <c r="P333" s="2"/>
      <c r="Q333" s="2"/>
      <c r="R333" s="2"/>
      <c r="S333" s="2"/>
      <c r="T333" s="2"/>
      <c r="U333" s="2"/>
      <c r="V333" s="2"/>
      <c r="W333" s="2"/>
    </row>
    <row r="334" spans="1:23">
      <c r="A334" s="2"/>
      <c r="B334" s="2"/>
      <c r="C334" s="2"/>
      <c r="D334" s="2"/>
      <c r="E334" s="2"/>
      <c r="F334" s="2"/>
      <c r="G334" s="2"/>
      <c r="H334" s="2"/>
      <c r="I334" s="2"/>
      <c r="J334" s="2"/>
      <c r="K334" s="2"/>
      <c r="L334" s="2"/>
      <c r="M334" s="2"/>
      <c r="N334" s="2"/>
      <c r="O334" s="2"/>
      <c r="P334" s="2"/>
      <c r="Q334" s="2"/>
      <c r="R334" s="2"/>
      <c r="S334" s="2"/>
      <c r="T334" s="2"/>
      <c r="U334" s="2"/>
      <c r="V334" s="2"/>
      <c r="W334" s="2"/>
    </row>
    <row r="335" spans="1:23">
      <c r="A335" s="2"/>
      <c r="B335" s="2"/>
      <c r="C335" s="2"/>
      <c r="D335" s="2"/>
      <c r="E335" s="2"/>
      <c r="F335" s="2"/>
      <c r="G335" s="2"/>
      <c r="H335" s="2"/>
      <c r="I335" s="2"/>
      <c r="J335" s="2"/>
      <c r="K335" s="2"/>
      <c r="L335" s="2"/>
      <c r="M335" s="2"/>
      <c r="N335" s="2"/>
      <c r="O335" s="2"/>
      <c r="P335" s="2"/>
      <c r="Q335" s="2"/>
      <c r="R335" s="2"/>
      <c r="S335" s="2"/>
      <c r="T335" s="2"/>
      <c r="U335" s="2"/>
      <c r="V335" s="2"/>
      <c r="W335" s="2"/>
    </row>
    <row r="336" spans="1:23">
      <c r="A336" s="2"/>
      <c r="B336" s="2"/>
      <c r="C336" s="2"/>
      <c r="D336" s="2"/>
      <c r="E336" s="2"/>
      <c r="F336" s="2"/>
      <c r="G336" s="2"/>
      <c r="H336" s="2"/>
      <c r="I336" s="2"/>
      <c r="J336" s="2"/>
      <c r="K336" s="2"/>
      <c r="L336" s="2"/>
      <c r="M336" s="2"/>
      <c r="N336" s="2"/>
      <c r="O336" s="2"/>
      <c r="P336" s="2"/>
      <c r="Q336" s="2"/>
      <c r="R336" s="2"/>
      <c r="S336" s="2"/>
      <c r="T336" s="2"/>
      <c r="U336" s="2"/>
      <c r="V336" s="2"/>
      <c r="W336" s="2"/>
    </row>
    <row r="337" spans="1:23">
      <c r="A337" s="2"/>
      <c r="B337" s="2"/>
      <c r="C337" s="2"/>
      <c r="D337" s="2"/>
      <c r="E337" s="2"/>
      <c r="F337" s="2"/>
      <c r="G337" s="2"/>
      <c r="H337" s="2"/>
      <c r="I337" s="2"/>
      <c r="J337" s="2"/>
      <c r="K337" s="2"/>
      <c r="L337" s="2"/>
      <c r="M337" s="2"/>
      <c r="N337" s="2"/>
      <c r="O337" s="2"/>
      <c r="P337" s="2"/>
      <c r="Q337" s="2"/>
      <c r="R337" s="2"/>
      <c r="S337" s="2"/>
      <c r="T337" s="2"/>
      <c r="U337" s="2"/>
      <c r="V337" s="2"/>
      <c r="W337" s="2"/>
    </row>
    <row r="338" spans="1:23">
      <c r="A338" s="2"/>
      <c r="B338" s="2"/>
      <c r="C338" s="2"/>
      <c r="D338" s="2"/>
      <c r="E338" s="2"/>
      <c r="F338" s="2"/>
      <c r="G338" s="2"/>
      <c r="H338" s="2"/>
      <c r="I338" s="2"/>
      <c r="J338" s="2"/>
      <c r="K338" s="2"/>
      <c r="L338" s="2"/>
      <c r="M338" s="2"/>
      <c r="N338" s="2"/>
      <c r="O338" s="2"/>
      <c r="P338" s="2"/>
      <c r="Q338" s="2"/>
      <c r="R338" s="2"/>
      <c r="S338" s="2"/>
      <c r="T338" s="2"/>
      <c r="U338" s="2"/>
      <c r="V338" s="2"/>
      <c r="W338" s="2"/>
    </row>
    <row r="339" spans="1:23">
      <c r="A339" s="2"/>
      <c r="B339" s="2"/>
      <c r="C339" s="2"/>
      <c r="D339" s="2"/>
      <c r="E339" s="2"/>
      <c r="F339" s="2"/>
      <c r="G339" s="2"/>
      <c r="H339" s="2"/>
      <c r="I339" s="2"/>
      <c r="J339" s="2"/>
      <c r="K339" s="2"/>
      <c r="L339" s="2"/>
      <c r="M339" s="2"/>
      <c r="N339" s="2"/>
      <c r="O339" s="2"/>
      <c r="P339" s="2"/>
      <c r="Q339" s="2"/>
      <c r="R339" s="2"/>
      <c r="S339" s="2"/>
      <c r="T339" s="2"/>
      <c r="U339" s="2"/>
      <c r="V339" s="2"/>
      <c r="W339" s="2"/>
    </row>
    <row r="340" spans="1:23">
      <c r="A340" s="2"/>
      <c r="B340" s="2"/>
      <c r="C340" s="2"/>
      <c r="D340" s="2"/>
      <c r="E340" s="2"/>
      <c r="F340" s="2"/>
      <c r="G340" s="2"/>
      <c r="H340" s="2"/>
      <c r="I340" s="2"/>
      <c r="J340" s="2"/>
      <c r="K340" s="2"/>
      <c r="L340" s="2"/>
      <c r="M340" s="2"/>
      <c r="N340" s="2"/>
      <c r="O340" s="2"/>
      <c r="P340" s="2"/>
      <c r="Q340" s="2"/>
      <c r="R340" s="2"/>
      <c r="S340" s="2"/>
      <c r="T340" s="2"/>
      <c r="U340" s="2"/>
      <c r="V340" s="2"/>
      <c r="W340" s="2"/>
    </row>
    <row r="341" spans="1:23">
      <c r="A341" s="2"/>
      <c r="B341" s="2"/>
      <c r="C341" s="2"/>
      <c r="D341" s="2"/>
      <c r="E341" s="2"/>
      <c r="F341" s="2"/>
      <c r="G341" s="2"/>
      <c r="H341" s="2"/>
      <c r="I341" s="2"/>
      <c r="J341" s="2"/>
      <c r="K341" s="2"/>
      <c r="L341" s="2"/>
      <c r="M341" s="2"/>
      <c r="N341" s="2"/>
      <c r="O341" s="2"/>
      <c r="P341" s="2"/>
      <c r="Q341" s="2"/>
      <c r="R341" s="2"/>
      <c r="S341" s="2"/>
      <c r="T341" s="2"/>
      <c r="U341" s="2"/>
      <c r="V341" s="2"/>
      <c r="W341" s="2"/>
    </row>
    <row r="342" spans="1:23">
      <c r="A342" s="2"/>
      <c r="B342" s="2"/>
      <c r="C342" s="2"/>
      <c r="D342" s="2"/>
      <c r="E342" s="2"/>
      <c r="F342" s="2"/>
      <c r="G342" s="2"/>
      <c r="H342" s="2"/>
      <c r="I342" s="2"/>
      <c r="J342" s="2"/>
      <c r="K342" s="2"/>
      <c r="L342" s="2"/>
      <c r="M342" s="2"/>
      <c r="N342" s="2"/>
      <c r="O342" s="2"/>
      <c r="P342" s="2"/>
      <c r="Q342" s="2"/>
      <c r="R342" s="2"/>
      <c r="S342" s="2"/>
      <c r="T342" s="2"/>
      <c r="U342" s="2"/>
      <c r="V342" s="2"/>
      <c r="W342" s="2"/>
    </row>
    <row r="343" spans="1:23">
      <c r="A343" s="2"/>
      <c r="B343" s="2"/>
      <c r="C343" s="2"/>
      <c r="D343" s="2"/>
      <c r="E343" s="2"/>
      <c r="F343" s="2"/>
      <c r="G343" s="2"/>
      <c r="H343" s="2"/>
      <c r="I343" s="2"/>
      <c r="J343" s="2"/>
      <c r="K343" s="2"/>
      <c r="L343" s="2"/>
      <c r="M343" s="2"/>
      <c r="N343" s="2"/>
      <c r="O343" s="2"/>
      <c r="P343" s="2"/>
      <c r="Q343" s="2"/>
      <c r="R343" s="2"/>
      <c r="S343" s="2"/>
      <c r="T343" s="2"/>
      <c r="U343" s="2"/>
      <c r="V343" s="2"/>
      <c r="W343" s="2"/>
    </row>
    <row r="344" spans="1:23">
      <c r="A344" s="2"/>
      <c r="B344" s="2"/>
      <c r="C344" s="2"/>
      <c r="D344" s="2"/>
      <c r="E344" s="2"/>
      <c r="F344" s="2"/>
      <c r="G344" s="2"/>
      <c r="H344" s="2"/>
      <c r="I344" s="2"/>
      <c r="J344" s="2"/>
      <c r="K344" s="2"/>
      <c r="L344" s="2"/>
      <c r="M344" s="2"/>
      <c r="N344" s="2"/>
      <c r="O344" s="2"/>
      <c r="P344" s="2"/>
      <c r="Q344" s="2"/>
      <c r="R344" s="2"/>
      <c r="S344" s="2"/>
      <c r="T344" s="2"/>
      <c r="U344" s="2"/>
      <c r="V344" s="2"/>
      <c r="W344" s="2"/>
    </row>
    <row r="345" spans="1:23">
      <c r="A345" s="2"/>
      <c r="B345" s="2"/>
      <c r="C345" s="2"/>
      <c r="D345" s="2"/>
      <c r="E345" s="2"/>
      <c r="F345" s="2"/>
      <c r="G345" s="2"/>
      <c r="H345" s="2"/>
      <c r="I345" s="2"/>
      <c r="J345" s="2"/>
      <c r="K345" s="2"/>
      <c r="L345" s="2"/>
      <c r="M345" s="2"/>
      <c r="N345" s="2"/>
      <c r="O345" s="2"/>
      <c r="P345" s="2"/>
      <c r="Q345" s="2"/>
      <c r="R345" s="2"/>
      <c r="S345" s="2"/>
      <c r="T345" s="2"/>
      <c r="U345" s="2"/>
      <c r="V345" s="2"/>
      <c r="W345" s="2"/>
    </row>
    <row r="346" spans="1:23">
      <c r="A346" s="2"/>
      <c r="B346" s="2"/>
      <c r="C346" s="2"/>
      <c r="D346" s="2"/>
      <c r="E346" s="2"/>
      <c r="F346" s="2"/>
      <c r="G346" s="2"/>
      <c r="H346" s="2"/>
      <c r="I346" s="2"/>
      <c r="J346" s="2"/>
      <c r="K346" s="2"/>
      <c r="L346" s="2"/>
      <c r="M346" s="2"/>
      <c r="N346" s="2"/>
      <c r="O346" s="2"/>
      <c r="P346" s="2"/>
      <c r="Q346" s="2"/>
      <c r="R346" s="2"/>
      <c r="S346" s="2"/>
      <c r="T346" s="2"/>
      <c r="U346" s="2"/>
      <c r="V346" s="2"/>
      <c r="W346" s="2"/>
    </row>
    <row r="347" spans="1:23">
      <c r="A347" s="2"/>
      <c r="B347" s="2"/>
      <c r="C347" s="2"/>
      <c r="D347" s="2"/>
      <c r="E347" s="2"/>
      <c r="F347" s="2"/>
      <c r="G347" s="2"/>
      <c r="H347" s="2"/>
      <c r="I347" s="2"/>
      <c r="J347" s="2"/>
      <c r="K347" s="2"/>
      <c r="L347" s="2"/>
      <c r="M347" s="2"/>
      <c r="N347" s="2"/>
      <c r="O347" s="2"/>
      <c r="P347" s="2"/>
      <c r="Q347" s="2"/>
      <c r="R347" s="2"/>
      <c r="S347" s="2"/>
      <c r="T347" s="2"/>
      <c r="U347" s="2"/>
      <c r="V347" s="2"/>
      <c r="W347" s="2"/>
    </row>
    <row r="348" spans="1:23">
      <c r="A348" s="2"/>
      <c r="B348" s="2"/>
      <c r="C348" s="2"/>
      <c r="D348" s="2"/>
      <c r="E348" s="2"/>
      <c r="F348" s="2"/>
      <c r="G348" s="2"/>
      <c r="H348" s="2"/>
      <c r="I348" s="2"/>
      <c r="J348" s="2"/>
      <c r="K348" s="2"/>
      <c r="L348" s="2"/>
      <c r="M348" s="2"/>
      <c r="N348" s="2"/>
      <c r="O348" s="2"/>
      <c r="P348" s="2"/>
      <c r="Q348" s="2"/>
      <c r="R348" s="2"/>
      <c r="S348" s="2"/>
      <c r="T348" s="2"/>
      <c r="U348" s="2"/>
      <c r="V348" s="2"/>
      <c r="W348" s="2"/>
    </row>
    <row r="349" spans="1:23">
      <c r="A349" s="2"/>
      <c r="B349" s="2"/>
      <c r="C349" s="2"/>
      <c r="D349" s="2"/>
      <c r="E349" s="2"/>
      <c r="F349" s="2"/>
      <c r="G349" s="2"/>
      <c r="H349" s="2"/>
      <c r="I349" s="2"/>
      <c r="J349" s="2"/>
      <c r="K349" s="2"/>
      <c r="L349" s="2"/>
      <c r="M349" s="2"/>
      <c r="N349" s="2"/>
      <c r="O349" s="2"/>
      <c r="P349" s="2"/>
      <c r="Q349" s="2"/>
      <c r="R349" s="2"/>
      <c r="S349" s="2"/>
      <c r="T349" s="2"/>
      <c r="U349" s="2"/>
      <c r="V349" s="2"/>
      <c r="W349" s="2"/>
    </row>
    <row r="350" spans="1:23">
      <c r="A350" s="2"/>
      <c r="B350" s="2"/>
      <c r="C350" s="2"/>
      <c r="D350" s="2"/>
      <c r="E350" s="2"/>
      <c r="F350" s="2"/>
      <c r="G350" s="2"/>
      <c r="H350" s="2"/>
      <c r="I350" s="2"/>
      <c r="J350" s="2"/>
      <c r="K350" s="2"/>
      <c r="L350" s="2"/>
      <c r="M350" s="2"/>
      <c r="N350" s="2"/>
      <c r="O350" s="2"/>
      <c r="P350" s="2"/>
      <c r="Q350" s="2"/>
      <c r="R350" s="2"/>
      <c r="S350" s="2"/>
      <c r="T350" s="2"/>
      <c r="U350" s="2"/>
      <c r="V350" s="2"/>
      <c r="W350" s="2"/>
    </row>
    <row r="351" spans="1:23">
      <c r="A351" s="2"/>
      <c r="B351" s="2"/>
      <c r="C351" s="2"/>
      <c r="D351" s="2"/>
      <c r="E351" s="2"/>
      <c r="F351" s="2"/>
      <c r="G351" s="2"/>
      <c r="H351" s="2"/>
      <c r="I351" s="2"/>
      <c r="J351" s="2"/>
      <c r="K351" s="2"/>
      <c r="L351" s="2"/>
      <c r="M351" s="2"/>
      <c r="N351" s="2"/>
      <c r="O351" s="2"/>
      <c r="P351" s="2"/>
      <c r="Q351" s="2"/>
      <c r="R351" s="2"/>
      <c r="S351" s="2"/>
      <c r="T351" s="2"/>
      <c r="U351" s="2"/>
      <c r="V351" s="2"/>
      <c r="W351" s="2"/>
    </row>
    <row r="352" spans="1:23">
      <c r="A352" s="2"/>
      <c r="B352" s="2"/>
      <c r="C352" s="2"/>
      <c r="D352" s="2"/>
      <c r="E352" s="2"/>
      <c r="F352" s="2"/>
      <c r="G352" s="2"/>
      <c r="H352" s="2"/>
      <c r="I352" s="2"/>
      <c r="J352" s="2"/>
      <c r="K352" s="2"/>
      <c r="L352" s="2"/>
      <c r="M352" s="2"/>
      <c r="N352" s="2"/>
      <c r="O352" s="2"/>
      <c r="P352" s="2"/>
      <c r="Q352" s="2"/>
      <c r="R352" s="2"/>
      <c r="S352" s="2"/>
      <c r="T352" s="2"/>
      <c r="U352" s="2"/>
      <c r="V352" s="2"/>
      <c r="W352" s="2"/>
    </row>
    <row r="353" spans="1:23">
      <c r="A353" s="2"/>
      <c r="B353" s="2"/>
      <c r="C353" s="2"/>
      <c r="D353" s="2"/>
      <c r="E353" s="2"/>
      <c r="F353" s="2"/>
      <c r="G353" s="2"/>
      <c r="H353" s="2"/>
      <c r="I353" s="2"/>
      <c r="J353" s="2"/>
      <c r="K353" s="2"/>
      <c r="L353" s="2"/>
      <c r="M353" s="2"/>
      <c r="N353" s="2"/>
      <c r="O353" s="2"/>
      <c r="P353" s="2"/>
      <c r="Q353" s="2"/>
      <c r="R353" s="2"/>
      <c r="S353" s="2"/>
      <c r="T353" s="2"/>
      <c r="U353" s="2"/>
      <c r="V353" s="2"/>
      <c r="W353" s="2"/>
    </row>
    <row r="354" spans="1:23">
      <c r="A354" s="2"/>
      <c r="B354" s="2"/>
      <c r="C354" s="2"/>
      <c r="D354" s="2"/>
      <c r="E354" s="2"/>
      <c r="F354" s="2"/>
      <c r="G354" s="2"/>
      <c r="H354" s="2"/>
      <c r="I354" s="2"/>
      <c r="J354" s="2"/>
      <c r="K354" s="2"/>
      <c r="L354" s="2"/>
      <c r="M354" s="2"/>
      <c r="N354" s="2"/>
      <c r="O354" s="2"/>
      <c r="P354" s="2"/>
      <c r="Q354" s="2"/>
      <c r="R354" s="2"/>
      <c r="S354" s="2"/>
      <c r="T354" s="2"/>
      <c r="U354" s="2"/>
      <c r="V354" s="2"/>
      <c r="W354" s="2"/>
    </row>
    <row r="355" spans="1:23">
      <c r="A355" s="2"/>
      <c r="B355" s="2"/>
      <c r="C355" s="2"/>
      <c r="D355" s="2"/>
      <c r="E355" s="2"/>
      <c r="F355" s="2"/>
      <c r="G355" s="2"/>
      <c r="H355" s="2"/>
      <c r="I355" s="2"/>
      <c r="J355" s="2"/>
      <c r="K355" s="2"/>
      <c r="L355" s="2"/>
      <c r="M355" s="2"/>
      <c r="N355" s="2"/>
      <c r="O355" s="2"/>
      <c r="P355" s="2"/>
      <c r="Q355" s="2"/>
      <c r="R355" s="2"/>
      <c r="S355" s="2"/>
      <c r="T355" s="2"/>
      <c r="U355" s="2"/>
      <c r="V355" s="2"/>
      <c r="W355" s="2"/>
    </row>
    <row r="356" spans="1:23">
      <c r="A356" s="2"/>
      <c r="B356" s="2"/>
      <c r="C356" s="2"/>
      <c r="D356" s="2"/>
      <c r="E356" s="2"/>
      <c r="F356" s="2"/>
      <c r="G356" s="2"/>
      <c r="H356" s="2"/>
      <c r="I356" s="2"/>
      <c r="J356" s="2"/>
      <c r="K356" s="2"/>
      <c r="L356" s="2"/>
      <c r="M356" s="2"/>
      <c r="N356" s="2"/>
      <c r="O356" s="2"/>
      <c r="P356" s="2"/>
      <c r="Q356" s="2"/>
      <c r="R356" s="2"/>
      <c r="S356" s="2"/>
      <c r="T356" s="2"/>
      <c r="U356" s="2"/>
      <c r="V356" s="2"/>
      <c r="W356" s="2"/>
    </row>
    <row r="357" spans="1:23">
      <c r="A357" s="2"/>
      <c r="B357" s="2"/>
      <c r="C357" s="2"/>
      <c r="D357" s="2"/>
      <c r="E357" s="2"/>
      <c r="F357" s="2"/>
      <c r="G357" s="2"/>
      <c r="H357" s="2"/>
      <c r="I357" s="2"/>
      <c r="J357" s="2"/>
      <c r="K357" s="2"/>
      <c r="L357" s="2"/>
      <c r="M357" s="2"/>
      <c r="N357" s="2"/>
      <c r="O357" s="2"/>
      <c r="P357" s="2"/>
      <c r="Q357" s="2"/>
      <c r="R357" s="2"/>
      <c r="S357" s="2"/>
      <c r="T357" s="2"/>
      <c r="U357" s="2"/>
      <c r="V357" s="2"/>
      <c r="W357" s="2"/>
    </row>
    <row r="358" spans="1:23">
      <c r="A358" s="2"/>
      <c r="B358" s="2"/>
      <c r="C358" s="2"/>
      <c r="D358" s="2"/>
      <c r="E358" s="2"/>
      <c r="F358" s="2"/>
      <c r="G358" s="2"/>
      <c r="H358" s="2"/>
      <c r="I358" s="2"/>
      <c r="J358" s="2"/>
      <c r="K358" s="2"/>
      <c r="L358" s="2"/>
      <c r="M358" s="2"/>
      <c r="N358" s="2"/>
      <c r="O358" s="2"/>
      <c r="P358" s="2"/>
      <c r="Q358" s="2"/>
      <c r="R358" s="2"/>
      <c r="S358" s="2"/>
      <c r="T358" s="2"/>
      <c r="U358" s="2"/>
      <c r="V358" s="2"/>
      <c r="W358" s="2"/>
    </row>
    <row r="359" spans="1:23">
      <c r="A359" s="2"/>
      <c r="B359" s="2"/>
      <c r="C359" s="2"/>
      <c r="D359" s="2"/>
      <c r="E359" s="2"/>
      <c r="F359" s="2"/>
      <c r="G359" s="2"/>
      <c r="H359" s="2"/>
      <c r="I359" s="2"/>
      <c r="J359" s="2"/>
      <c r="K359" s="2"/>
      <c r="L359" s="2"/>
      <c r="M359" s="2"/>
      <c r="N359" s="2"/>
      <c r="O359" s="2"/>
      <c r="P359" s="2"/>
      <c r="Q359" s="2"/>
      <c r="R359" s="2"/>
      <c r="S359" s="2"/>
      <c r="T359" s="2"/>
      <c r="U359" s="2"/>
      <c r="V359" s="2"/>
      <c r="W359" s="2"/>
    </row>
    <row r="360" spans="1:23">
      <c r="A360" s="2"/>
      <c r="B360" s="2"/>
      <c r="C360" s="2"/>
      <c r="D360" s="2"/>
      <c r="E360" s="2"/>
      <c r="F360" s="2"/>
      <c r="G360" s="2"/>
      <c r="H360" s="2"/>
      <c r="I360" s="2"/>
      <c r="J360" s="2"/>
      <c r="K360" s="2"/>
      <c r="L360" s="2"/>
      <c r="M360" s="2"/>
      <c r="N360" s="2"/>
      <c r="O360" s="2"/>
      <c r="P360" s="2"/>
      <c r="Q360" s="2"/>
      <c r="R360" s="2"/>
      <c r="S360" s="2"/>
      <c r="T360" s="2"/>
      <c r="U360" s="2"/>
      <c r="V360" s="2"/>
      <c r="W360" s="2"/>
    </row>
    <row r="361" spans="1:23">
      <c r="A361" s="2"/>
      <c r="B361" s="2"/>
      <c r="C361" s="2"/>
      <c r="D361" s="2"/>
      <c r="E361" s="2"/>
      <c r="F361" s="2"/>
      <c r="G361" s="2"/>
      <c r="H361" s="2"/>
      <c r="I361" s="2"/>
      <c r="J361" s="2"/>
      <c r="K361" s="2"/>
      <c r="L361" s="2"/>
      <c r="M361" s="2"/>
      <c r="N361" s="2"/>
      <c r="O361" s="2"/>
      <c r="P361" s="2"/>
      <c r="Q361" s="2"/>
      <c r="R361" s="2"/>
      <c r="S361" s="2"/>
      <c r="T361" s="2"/>
      <c r="U361" s="2"/>
      <c r="V361" s="2"/>
      <c r="W361" s="2"/>
    </row>
    <row r="362" spans="1:23">
      <c r="A362" s="2"/>
      <c r="B362" s="2"/>
      <c r="C362" s="2"/>
      <c r="D362" s="2"/>
      <c r="E362" s="2"/>
      <c r="F362" s="2"/>
      <c r="G362" s="2"/>
      <c r="H362" s="2"/>
      <c r="I362" s="2"/>
      <c r="J362" s="2"/>
      <c r="K362" s="2"/>
      <c r="L362" s="2"/>
      <c r="M362" s="2"/>
      <c r="N362" s="2"/>
      <c r="O362" s="2"/>
      <c r="P362" s="2"/>
      <c r="Q362" s="2"/>
      <c r="R362" s="2"/>
      <c r="S362" s="2"/>
      <c r="T362" s="2"/>
      <c r="U362" s="2"/>
      <c r="V362" s="2"/>
      <c r="W362" s="2"/>
    </row>
    <row r="363" spans="1:23">
      <c r="A363" s="2"/>
      <c r="B363" s="2"/>
      <c r="C363" s="2"/>
      <c r="D363" s="2"/>
      <c r="E363" s="2"/>
      <c r="F363" s="2"/>
      <c r="G363" s="2"/>
      <c r="H363" s="2"/>
      <c r="I363" s="2"/>
      <c r="J363" s="2"/>
      <c r="K363" s="2"/>
      <c r="L363" s="2"/>
      <c r="M363" s="2"/>
      <c r="N363" s="2"/>
      <c r="O363" s="2"/>
      <c r="P363" s="2"/>
      <c r="Q363" s="2"/>
      <c r="R363" s="2"/>
      <c r="S363" s="2"/>
      <c r="T363" s="2"/>
      <c r="U363" s="2"/>
      <c r="V363" s="2"/>
      <c r="W363" s="2"/>
    </row>
    <row r="364" spans="1:23">
      <c r="A364" s="2"/>
      <c r="B364" s="2"/>
      <c r="C364" s="2"/>
      <c r="D364" s="2"/>
      <c r="E364" s="2"/>
      <c r="F364" s="2"/>
      <c r="G364" s="2"/>
      <c r="H364" s="2"/>
      <c r="I364" s="2"/>
      <c r="J364" s="2"/>
      <c r="K364" s="2"/>
      <c r="L364" s="2"/>
      <c r="M364" s="2"/>
      <c r="N364" s="2"/>
      <c r="O364" s="2"/>
      <c r="P364" s="2"/>
      <c r="Q364" s="2"/>
      <c r="R364" s="2"/>
      <c r="S364" s="2"/>
      <c r="T364" s="2"/>
      <c r="U364" s="2"/>
      <c r="V364" s="2"/>
      <c r="W364" s="2"/>
    </row>
    <row r="365" spans="1:23">
      <c r="A365" s="2"/>
      <c r="B365" s="2"/>
      <c r="C365" s="2"/>
      <c r="D365" s="2"/>
      <c r="E365" s="2"/>
      <c r="F365" s="2"/>
      <c r="G365" s="2"/>
      <c r="H365" s="2"/>
      <c r="I365" s="2"/>
      <c r="J365" s="2"/>
      <c r="K365" s="2"/>
      <c r="L365" s="2"/>
      <c r="M365" s="2"/>
      <c r="N365" s="2"/>
      <c r="O365" s="2"/>
      <c r="P365" s="2"/>
      <c r="Q365" s="2"/>
      <c r="R365" s="2"/>
      <c r="S365" s="2"/>
      <c r="T365" s="2"/>
      <c r="U365" s="2"/>
      <c r="V365" s="2"/>
      <c r="W365" s="2"/>
    </row>
    <row r="366" spans="1:23">
      <c r="A366" s="2"/>
      <c r="B366" s="2"/>
      <c r="C366" s="2"/>
      <c r="D366" s="2"/>
      <c r="E366" s="2"/>
      <c r="F366" s="2"/>
      <c r="G366" s="2"/>
      <c r="H366" s="2"/>
      <c r="I366" s="2"/>
      <c r="J366" s="2"/>
      <c r="K366" s="2"/>
      <c r="L366" s="2"/>
      <c r="M366" s="2"/>
      <c r="N366" s="2"/>
      <c r="O366" s="2"/>
      <c r="P366" s="2"/>
      <c r="Q366" s="2"/>
      <c r="R366" s="2"/>
      <c r="S366" s="2"/>
      <c r="T366" s="2"/>
      <c r="U366" s="2"/>
      <c r="V366" s="2"/>
      <c r="W366" s="2"/>
    </row>
    <row r="367" spans="1:23">
      <c r="A367" s="2"/>
      <c r="B367" s="2"/>
      <c r="C367" s="2"/>
      <c r="D367" s="2"/>
      <c r="E367" s="2"/>
      <c r="F367" s="2"/>
      <c r="G367" s="2"/>
      <c r="H367" s="2"/>
      <c r="I367" s="2"/>
      <c r="J367" s="2"/>
      <c r="K367" s="2"/>
      <c r="L367" s="2"/>
      <c r="M367" s="2"/>
      <c r="N367" s="2"/>
      <c r="O367" s="2"/>
      <c r="P367" s="2"/>
      <c r="Q367" s="2"/>
      <c r="R367" s="2"/>
      <c r="S367" s="2"/>
      <c r="T367" s="2"/>
      <c r="U367" s="2"/>
      <c r="V367" s="2"/>
      <c r="W367" s="2"/>
    </row>
    <row r="368" spans="1:23">
      <c r="A368" s="2"/>
      <c r="B368" s="2"/>
      <c r="C368" s="2"/>
      <c r="D368" s="2"/>
      <c r="E368" s="2"/>
      <c r="F368" s="2"/>
      <c r="G368" s="2"/>
      <c r="H368" s="2"/>
      <c r="I368" s="2"/>
      <c r="J368" s="2"/>
      <c r="K368" s="2"/>
      <c r="L368" s="2"/>
      <c r="M368" s="2"/>
      <c r="N368" s="2"/>
      <c r="O368" s="2"/>
      <c r="P368" s="2"/>
      <c r="Q368" s="2"/>
      <c r="R368" s="2"/>
      <c r="S368" s="2"/>
      <c r="T368" s="2"/>
      <c r="U368" s="2"/>
      <c r="V368" s="2"/>
      <c r="W368" s="2"/>
    </row>
    <row r="369" spans="1:23">
      <c r="A369" s="2"/>
      <c r="B369" s="2"/>
      <c r="C369" s="2"/>
      <c r="D369" s="2"/>
      <c r="E369" s="2"/>
      <c r="F369" s="2"/>
      <c r="G369" s="2"/>
      <c r="H369" s="2"/>
      <c r="I369" s="2"/>
      <c r="J369" s="2"/>
      <c r="K369" s="2"/>
      <c r="L369" s="2"/>
      <c r="M369" s="2"/>
      <c r="N369" s="2"/>
      <c r="O369" s="2"/>
      <c r="P369" s="2"/>
      <c r="Q369" s="2"/>
      <c r="R369" s="2"/>
      <c r="S369" s="2"/>
      <c r="T369" s="2"/>
      <c r="U369" s="2"/>
      <c r="V369" s="2"/>
      <c r="W369" s="2"/>
    </row>
    <row r="370" spans="1:23">
      <c r="A370" s="2"/>
      <c r="B370" s="2"/>
      <c r="C370" s="2"/>
      <c r="D370" s="2"/>
      <c r="E370" s="2"/>
      <c r="F370" s="2"/>
      <c r="G370" s="2"/>
      <c r="H370" s="2"/>
      <c r="I370" s="2"/>
      <c r="J370" s="2"/>
      <c r="K370" s="2"/>
      <c r="L370" s="2"/>
      <c r="M370" s="2"/>
      <c r="N370" s="2"/>
      <c r="O370" s="2"/>
      <c r="P370" s="2"/>
      <c r="Q370" s="2"/>
      <c r="R370" s="2"/>
      <c r="S370" s="2"/>
      <c r="T370" s="2"/>
      <c r="U370" s="2"/>
      <c r="V370" s="2"/>
      <c r="W370" s="2"/>
    </row>
    <row r="371" spans="1:23">
      <c r="A371" s="2"/>
      <c r="B371" s="2"/>
      <c r="C371" s="2"/>
      <c r="D371" s="2"/>
      <c r="E371" s="2"/>
      <c r="F371" s="2"/>
      <c r="G371" s="2"/>
      <c r="H371" s="2"/>
      <c r="I371" s="2"/>
      <c r="J371" s="2"/>
      <c r="K371" s="2"/>
      <c r="L371" s="2"/>
      <c r="M371" s="2"/>
      <c r="N371" s="2"/>
      <c r="O371" s="2"/>
      <c r="P371" s="2"/>
      <c r="Q371" s="2"/>
      <c r="R371" s="2"/>
      <c r="S371" s="2"/>
      <c r="T371" s="2"/>
      <c r="U371" s="2"/>
      <c r="V371" s="2"/>
      <c r="W371" s="2"/>
    </row>
    <row r="372" spans="1:23">
      <c r="A372" s="2"/>
      <c r="B372" s="2"/>
      <c r="C372" s="2"/>
      <c r="D372" s="2"/>
      <c r="E372" s="2"/>
      <c r="F372" s="2"/>
      <c r="G372" s="2"/>
      <c r="H372" s="2"/>
      <c r="I372" s="2"/>
      <c r="J372" s="2"/>
      <c r="K372" s="2"/>
      <c r="L372" s="2"/>
      <c r="M372" s="2"/>
      <c r="N372" s="2"/>
      <c r="O372" s="2"/>
      <c r="P372" s="2"/>
      <c r="Q372" s="2"/>
      <c r="R372" s="2"/>
      <c r="S372" s="2"/>
      <c r="T372" s="2"/>
      <c r="U372" s="2"/>
      <c r="V372" s="2"/>
      <c r="W372" s="2"/>
    </row>
    <row r="373" spans="1:23">
      <c r="A373" s="2"/>
      <c r="B373" s="2"/>
      <c r="C373" s="2"/>
      <c r="D373" s="2"/>
      <c r="E373" s="2"/>
      <c r="F373" s="2"/>
      <c r="G373" s="2"/>
      <c r="H373" s="2"/>
      <c r="I373" s="2"/>
      <c r="J373" s="2"/>
      <c r="K373" s="2"/>
      <c r="L373" s="2"/>
      <c r="M373" s="2"/>
      <c r="N373" s="2"/>
      <c r="O373" s="2"/>
      <c r="P373" s="2"/>
      <c r="Q373" s="2"/>
      <c r="R373" s="2"/>
      <c r="S373" s="2"/>
      <c r="T373" s="2"/>
      <c r="U373" s="2"/>
      <c r="V373" s="2"/>
      <c r="W373" s="2"/>
    </row>
    <row r="374" spans="1:23">
      <c r="A374" s="2"/>
      <c r="B374" s="2"/>
      <c r="C374" s="2"/>
      <c r="D374" s="2"/>
      <c r="E374" s="2"/>
      <c r="F374" s="2"/>
      <c r="G374" s="2"/>
      <c r="H374" s="2"/>
      <c r="I374" s="2"/>
      <c r="J374" s="2"/>
      <c r="K374" s="2"/>
      <c r="L374" s="2"/>
      <c r="M374" s="2"/>
      <c r="N374" s="2"/>
      <c r="O374" s="2"/>
      <c r="P374" s="2"/>
      <c r="Q374" s="2"/>
      <c r="R374" s="2"/>
      <c r="S374" s="2"/>
      <c r="T374" s="2"/>
      <c r="U374" s="2"/>
      <c r="V374" s="2"/>
      <c r="W374" s="2"/>
    </row>
    <row r="375" spans="1:23">
      <c r="A375" s="2"/>
      <c r="B375" s="2"/>
      <c r="C375" s="2"/>
      <c r="D375" s="2"/>
      <c r="E375" s="2"/>
      <c r="F375" s="2"/>
      <c r="G375" s="2"/>
      <c r="H375" s="2"/>
      <c r="I375" s="2"/>
      <c r="J375" s="2"/>
      <c r="K375" s="2"/>
      <c r="L375" s="2"/>
      <c r="M375" s="2"/>
      <c r="N375" s="2"/>
      <c r="O375" s="2"/>
      <c r="P375" s="2"/>
      <c r="Q375" s="2"/>
      <c r="R375" s="2"/>
      <c r="S375" s="2"/>
      <c r="T375" s="2"/>
      <c r="U375" s="2"/>
      <c r="V375" s="2"/>
      <c r="W375" s="2"/>
    </row>
    <row r="376" spans="1:23">
      <c r="A376" s="2"/>
      <c r="B376" s="2"/>
      <c r="C376" s="2"/>
      <c r="D376" s="2"/>
      <c r="E376" s="2"/>
      <c r="F376" s="2"/>
      <c r="G376" s="2"/>
      <c r="H376" s="2"/>
      <c r="I376" s="2"/>
      <c r="J376" s="2"/>
      <c r="K376" s="2"/>
      <c r="L376" s="2"/>
      <c r="M376" s="2"/>
      <c r="N376" s="2"/>
      <c r="O376" s="2"/>
      <c r="P376" s="2"/>
      <c r="Q376" s="2"/>
      <c r="R376" s="2"/>
      <c r="S376" s="2"/>
      <c r="T376" s="2"/>
      <c r="U376" s="2"/>
      <c r="V376" s="2"/>
      <c r="W376" s="2"/>
    </row>
    <row r="377" spans="1:23">
      <c r="A377" s="2"/>
      <c r="B377" s="2"/>
      <c r="C377" s="2"/>
      <c r="D377" s="2"/>
      <c r="E377" s="2"/>
      <c r="F377" s="2"/>
      <c r="G377" s="2"/>
      <c r="H377" s="2"/>
      <c r="I377" s="2"/>
      <c r="J377" s="2"/>
      <c r="K377" s="2"/>
      <c r="L377" s="2"/>
      <c r="M377" s="2"/>
      <c r="N377" s="2"/>
      <c r="O377" s="2"/>
      <c r="P377" s="2"/>
      <c r="Q377" s="2"/>
      <c r="R377" s="2"/>
      <c r="S377" s="2"/>
      <c r="T377" s="2"/>
      <c r="U377" s="2"/>
      <c r="V377" s="2"/>
      <c r="W377" s="2"/>
    </row>
    <row r="378" spans="1:23">
      <c r="A378" s="2"/>
      <c r="B378" s="2"/>
      <c r="C378" s="2"/>
      <c r="D378" s="2"/>
      <c r="E378" s="2"/>
      <c r="F378" s="2"/>
      <c r="G378" s="2"/>
      <c r="H378" s="2"/>
      <c r="I378" s="2"/>
      <c r="J378" s="2"/>
      <c r="K378" s="2"/>
      <c r="L378" s="2"/>
      <c r="M378" s="2"/>
      <c r="N378" s="2"/>
      <c r="O378" s="2"/>
      <c r="P378" s="2"/>
      <c r="Q378" s="2"/>
      <c r="R378" s="2"/>
      <c r="S378" s="2"/>
      <c r="T378" s="2"/>
      <c r="U378" s="2"/>
      <c r="V378" s="2"/>
      <c r="W378" s="2"/>
    </row>
    <row r="379" spans="1:23">
      <c r="A379" s="2"/>
      <c r="B379" s="2"/>
      <c r="C379" s="2"/>
      <c r="D379" s="2"/>
      <c r="E379" s="2"/>
      <c r="F379" s="2"/>
      <c r="G379" s="2"/>
      <c r="H379" s="2"/>
      <c r="I379" s="2"/>
      <c r="J379" s="2"/>
      <c r="K379" s="2"/>
      <c r="L379" s="2"/>
      <c r="M379" s="2"/>
      <c r="N379" s="2"/>
      <c r="O379" s="2"/>
      <c r="P379" s="2"/>
      <c r="Q379" s="2"/>
      <c r="R379" s="2"/>
      <c r="S379" s="2"/>
      <c r="T379" s="2"/>
      <c r="U379" s="2"/>
      <c r="V379" s="2"/>
      <c r="W379" s="2"/>
    </row>
    <row r="380" spans="1:23">
      <c r="A380" s="2"/>
      <c r="B380" s="2"/>
      <c r="C380" s="2"/>
      <c r="D380" s="2"/>
      <c r="E380" s="2"/>
      <c r="F380" s="2"/>
      <c r="G380" s="2"/>
      <c r="H380" s="2"/>
      <c r="I380" s="2"/>
      <c r="J380" s="2"/>
      <c r="K380" s="2"/>
      <c r="L380" s="2"/>
      <c r="M380" s="2"/>
      <c r="N380" s="2"/>
      <c r="O380" s="2"/>
      <c r="P380" s="2"/>
      <c r="Q380" s="2"/>
      <c r="R380" s="2"/>
      <c r="S380" s="2"/>
      <c r="T380" s="2"/>
      <c r="U380" s="2"/>
      <c r="V380" s="2"/>
      <c r="W380" s="2"/>
    </row>
    <row r="381" spans="1:23">
      <c r="A381" s="2"/>
      <c r="B381" s="2"/>
      <c r="C381" s="2"/>
      <c r="D381" s="2"/>
      <c r="E381" s="2"/>
      <c r="F381" s="2"/>
      <c r="G381" s="2"/>
      <c r="H381" s="2"/>
      <c r="I381" s="2"/>
      <c r="J381" s="2"/>
      <c r="K381" s="2"/>
      <c r="L381" s="2"/>
      <c r="M381" s="2"/>
      <c r="N381" s="2"/>
      <c r="O381" s="2"/>
      <c r="P381" s="2"/>
      <c r="Q381" s="2"/>
      <c r="R381" s="2"/>
      <c r="S381" s="2"/>
      <c r="T381" s="2"/>
      <c r="U381" s="2"/>
      <c r="V381" s="2"/>
      <c r="W381" s="2"/>
    </row>
    <row r="382" spans="1:23">
      <c r="A382" s="2"/>
      <c r="B382" s="2"/>
      <c r="C382" s="2"/>
      <c r="D382" s="2"/>
      <c r="E382" s="2"/>
      <c r="F382" s="2"/>
      <c r="G382" s="2"/>
      <c r="H382" s="2"/>
      <c r="I382" s="2"/>
      <c r="J382" s="2"/>
      <c r="K382" s="2"/>
      <c r="L382" s="2"/>
      <c r="M382" s="2"/>
      <c r="N382" s="2"/>
      <c r="O382" s="2"/>
      <c r="P382" s="2"/>
      <c r="Q382" s="2"/>
      <c r="R382" s="2"/>
      <c r="S382" s="2"/>
      <c r="T382" s="2"/>
      <c r="U382" s="2"/>
      <c r="V382" s="2"/>
      <c r="W382" s="2"/>
    </row>
    <row r="383" spans="1:23">
      <c r="A383" s="2"/>
      <c r="B383" s="2"/>
      <c r="C383" s="2"/>
      <c r="D383" s="2"/>
      <c r="E383" s="2"/>
      <c r="F383" s="2"/>
      <c r="G383" s="2"/>
      <c r="H383" s="2"/>
      <c r="I383" s="2"/>
      <c r="J383" s="2"/>
      <c r="K383" s="2"/>
      <c r="L383" s="2"/>
      <c r="M383" s="2"/>
      <c r="N383" s="2"/>
      <c r="O383" s="2"/>
      <c r="P383" s="2"/>
      <c r="Q383" s="2"/>
      <c r="R383" s="2"/>
      <c r="S383" s="2"/>
      <c r="T383" s="2"/>
      <c r="U383" s="2"/>
      <c r="V383" s="2"/>
      <c r="W383" s="2"/>
    </row>
    <row r="384" spans="1:23">
      <c r="A384" s="2"/>
      <c r="B384" s="2"/>
      <c r="C384" s="2"/>
      <c r="D384" s="2"/>
      <c r="E384" s="2"/>
      <c r="F384" s="2"/>
      <c r="G384" s="2"/>
      <c r="H384" s="2"/>
      <c r="I384" s="2"/>
      <c r="J384" s="2"/>
      <c r="K384" s="2"/>
      <c r="L384" s="2"/>
      <c r="M384" s="2"/>
      <c r="N384" s="2"/>
      <c r="O384" s="2"/>
      <c r="P384" s="2"/>
      <c r="Q384" s="2"/>
      <c r="R384" s="2"/>
      <c r="S384" s="2"/>
      <c r="T384" s="2"/>
      <c r="U384" s="2"/>
      <c r="V384" s="2"/>
      <c r="W384" s="2"/>
    </row>
    <row r="385" spans="1:23">
      <c r="A385" s="2"/>
      <c r="B385" s="2"/>
      <c r="C385" s="2"/>
      <c r="D385" s="2"/>
      <c r="E385" s="2"/>
      <c r="F385" s="2"/>
      <c r="G385" s="2"/>
      <c r="H385" s="2"/>
      <c r="I385" s="2"/>
      <c r="J385" s="2"/>
      <c r="K385" s="2"/>
      <c r="L385" s="2"/>
      <c r="M385" s="2"/>
      <c r="N385" s="2"/>
      <c r="O385" s="2"/>
      <c r="P385" s="2"/>
      <c r="Q385" s="2"/>
      <c r="R385" s="2"/>
      <c r="S385" s="2"/>
      <c r="T385" s="2"/>
      <c r="U385" s="2"/>
      <c r="V385" s="2"/>
      <c r="W385" s="2"/>
    </row>
    <row r="386" spans="1:23">
      <c r="A386" s="2"/>
      <c r="B386" s="2"/>
      <c r="C386" s="2"/>
      <c r="D386" s="2"/>
      <c r="E386" s="2"/>
      <c r="F386" s="2"/>
      <c r="G386" s="2"/>
      <c r="H386" s="2"/>
      <c r="I386" s="2"/>
      <c r="J386" s="2"/>
      <c r="K386" s="2"/>
      <c r="L386" s="2"/>
      <c r="M386" s="2"/>
      <c r="N386" s="2"/>
      <c r="O386" s="2"/>
      <c r="P386" s="2"/>
      <c r="Q386" s="2"/>
      <c r="R386" s="2"/>
      <c r="S386" s="2"/>
      <c r="T386" s="2"/>
      <c r="U386" s="2"/>
      <c r="V386" s="2"/>
      <c r="W386" s="2"/>
    </row>
    <row r="387" spans="1:23">
      <c r="A387" s="2"/>
      <c r="B387" s="2"/>
      <c r="C387" s="2"/>
      <c r="D387" s="2"/>
      <c r="E387" s="2"/>
      <c r="F387" s="2"/>
      <c r="G387" s="2"/>
      <c r="H387" s="2"/>
      <c r="I387" s="2"/>
      <c r="J387" s="2"/>
      <c r="K387" s="2"/>
      <c r="L387" s="2"/>
      <c r="M387" s="2"/>
      <c r="N387" s="2"/>
      <c r="O387" s="2"/>
      <c r="P387" s="2"/>
      <c r="Q387" s="2"/>
      <c r="R387" s="2"/>
      <c r="S387" s="2"/>
      <c r="T387" s="2"/>
      <c r="U387" s="2"/>
      <c r="V387" s="2"/>
      <c r="W387" s="2"/>
    </row>
    <row r="388" spans="1:23">
      <c r="A388" s="2"/>
      <c r="B388" s="2"/>
      <c r="C388" s="2"/>
      <c r="D388" s="2"/>
      <c r="E388" s="2"/>
      <c r="F388" s="2"/>
      <c r="G388" s="2"/>
      <c r="H388" s="2"/>
      <c r="I388" s="2"/>
      <c r="J388" s="2"/>
      <c r="K388" s="2"/>
      <c r="L388" s="2"/>
      <c r="M388" s="2"/>
      <c r="N388" s="2"/>
      <c r="O388" s="2"/>
      <c r="P388" s="2"/>
      <c r="Q388" s="2"/>
      <c r="R388" s="2"/>
      <c r="S388" s="2"/>
      <c r="T388" s="2"/>
      <c r="U388" s="2"/>
      <c r="V388" s="2"/>
      <c r="W388" s="2"/>
    </row>
    <row r="389" spans="1:23">
      <c r="A389" s="2"/>
      <c r="B389" s="2"/>
      <c r="C389" s="2"/>
      <c r="D389" s="2"/>
      <c r="E389" s="2"/>
      <c r="F389" s="2"/>
      <c r="G389" s="2"/>
      <c r="H389" s="2"/>
      <c r="I389" s="2"/>
      <c r="J389" s="2"/>
      <c r="K389" s="2"/>
      <c r="L389" s="2"/>
      <c r="M389" s="2"/>
      <c r="N389" s="2"/>
      <c r="O389" s="2"/>
      <c r="P389" s="2"/>
      <c r="Q389" s="2"/>
      <c r="R389" s="2"/>
      <c r="S389" s="2"/>
      <c r="T389" s="2"/>
      <c r="U389" s="2"/>
      <c r="V389" s="2"/>
      <c r="W389" s="2"/>
    </row>
    <row r="390" spans="1:23">
      <c r="A390" s="2"/>
      <c r="B390" s="2"/>
      <c r="C390" s="2"/>
      <c r="D390" s="2"/>
      <c r="E390" s="2"/>
      <c r="F390" s="2"/>
      <c r="G390" s="2"/>
      <c r="H390" s="2"/>
      <c r="I390" s="2"/>
      <c r="J390" s="2"/>
      <c r="K390" s="2"/>
      <c r="L390" s="2"/>
      <c r="M390" s="2"/>
      <c r="N390" s="2"/>
      <c r="O390" s="2"/>
      <c r="P390" s="2"/>
      <c r="Q390" s="2"/>
      <c r="R390" s="2"/>
      <c r="S390" s="2"/>
      <c r="T390" s="2"/>
      <c r="U390" s="2"/>
      <c r="V390" s="2"/>
      <c r="W390" s="2"/>
    </row>
    <row r="391" spans="1:23">
      <c r="A391" s="2"/>
      <c r="B391" s="2"/>
      <c r="C391" s="2"/>
      <c r="D391" s="2"/>
      <c r="E391" s="2"/>
      <c r="F391" s="2"/>
      <c r="G391" s="2"/>
      <c r="H391" s="2"/>
      <c r="I391" s="2"/>
      <c r="J391" s="2"/>
      <c r="K391" s="2"/>
      <c r="L391" s="2"/>
      <c r="M391" s="2"/>
      <c r="N391" s="2"/>
      <c r="O391" s="2"/>
      <c r="P391" s="2"/>
      <c r="Q391" s="2"/>
      <c r="R391" s="2"/>
      <c r="S391" s="2"/>
      <c r="T391" s="2"/>
      <c r="U391" s="2"/>
      <c r="V391" s="2"/>
      <c r="W391" s="2"/>
    </row>
    <row r="392" spans="1:23">
      <c r="A392" s="2"/>
      <c r="B392" s="2"/>
      <c r="C392" s="2"/>
      <c r="D392" s="2"/>
      <c r="E392" s="2"/>
      <c r="F392" s="2"/>
      <c r="G392" s="2"/>
      <c r="H392" s="2"/>
      <c r="I392" s="2"/>
      <c r="J392" s="2"/>
      <c r="K392" s="2"/>
      <c r="L392" s="2"/>
      <c r="M392" s="2"/>
      <c r="N392" s="2"/>
      <c r="O392" s="2"/>
      <c r="P392" s="2"/>
      <c r="Q392" s="2"/>
      <c r="R392" s="2"/>
      <c r="S392" s="2"/>
      <c r="T392" s="2"/>
      <c r="U392" s="2"/>
      <c r="V392" s="2"/>
      <c r="W392" s="2"/>
    </row>
    <row r="393" spans="1:23">
      <c r="A393" s="2"/>
      <c r="B393" s="2"/>
      <c r="C393" s="2"/>
      <c r="D393" s="2"/>
      <c r="E393" s="2"/>
      <c r="F393" s="2"/>
      <c r="G393" s="2"/>
      <c r="H393" s="2"/>
      <c r="I393" s="2"/>
      <c r="J393" s="2"/>
      <c r="K393" s="2"/>
      <c r="L393" s="2"/>
      <c r="M393" s="2"/>
      <c r="N393" s="2"/>
      <c r="O393" s="2"/>
      <c r="P393" s="2"/>
      <c r="Q393" s="2"/>
      <c r="R393" s="2"/>
      <c r="S393" s="2"/>
      <c r="T393" s="2"/>
      <c r="U393" s="2"/>
      <c r="V393" s="2"/>
      <c r="W393" s="2"/>
    </row>
    <row r="394" spans="1:23">
      <c r="A394" s="2"/>
      <c r="B394" s="2"/>
      <c r="C394" s="2"/>
      <c r="D394" s="2"/>
      <c r="E394" s="2"/>
      <c r="F394" s="2"/>
      <c r="G394" s="2"/>
      <c r="H394" s="2"/>
      <c r="I394" s="2"/>
      <c r="J394" s="2"/>
      <c r="K394" s="2"/>
      <c r="L394" s="2"/>
      <c r="M394" s="2"/>
      <c r="N394" s="2"/>
      <c r="O394" s="2"/>
      <c r="P394" s="2"/>
      <c r="Q394" s="2"/>
      <c r="R394" s="2"/>
      <c r="S394" s="2"/>
      <c r="T394" s="2"/>
      <c r="U394" s="2"/>
      <c r="V394" s="2"/>
      <c r="W394" s="2"/>
    </row>
    <row r="395" spans="1:23">
      <c r="A395" s="2"/>
      <c r="B395" s="2"/>
      <c r="C395" s="2"/>
      <c r="D395" s="2"/>
      <c r="E395" s="2"/>
      <c r="F395" s="2"/>
      <c r="G395" s="2"/>
      <c r="H395" s="2"/>
      <c r="I395" s="2"/>
      <c r="J395" s="2"/>
      <c r="K395" s="2"/>
      <c r="L395" s="2"/>
      <c r="M395" s="2"/>
      <c r="N395" s="2"/>
      <c r="O395" s="2"/>
      <c r="P395" s="2"/>
      <c r="Q395" s="2"/>
      <c r="R395" s="2"/>
      <c r="S395" s="2"/>
      <c r="T395" s="2"/>
      <c r="U395" s="2"/>
      <c r="V395" s="2"/>
      <c r="W395" s="2"/>
    </row>
    <row r="396" spans="1:23">
      <c r="A396" s="2"/>
      <c r="B396" s="2"/>
      <c r="C396" s="2"/>
      <c r="D396" s="2"/>
      <c r="E396" s="2"/>
      <c r="F396" s="2"/>
      <c r="G396" s="2"/>
      <c r="H396" s="2"/>
      <c r="I396" s="2"/>
      <c r="J396" s="2"/>
      <c r="K396" s="2"/>
      <c r="L396" s="2"/>
      <c r="M396" s="2"/>
      <c r="N396" s="2"/>
      <c r="O396" s="2"/>
      <c r="P396" s="2"/>
      <c r="Q396" s="2"/>
      <c r="R396" s="2"/>
      <c r="S396" s="2"/>
      <c r="T396" s="2"/>
      <c r="U396" s="2"/>
      <c r="V396" s="2"/>
      <c r="W396" s="2"/>
    </row>
    <row r="397" spans="1:23">
      <c r="A397" s="2"/>
      <c r="B397" s="2"/>
      <c r="C397" s="2"/>
      <c r="D397" s="2"/>
      <c r="E397" s="2"/>
      <c r="F397" s="2"/>
      <c r="G397" s="2"/>
      <c r="H397" s="2"/>
      <c r="I397" s="2"/>
      <c r="J397" s="2"/>
      <c r="K397" s="2"/>
      <c r="L397" s="2"/>
      <c r="M397" s="2"/>
      <c r="N397" s="2"/>
      <c r="O397" s="2"/>
      <c r="P397" s="2"/>
      <c r="Q397" s="2"/>
      <c r="R397" s="2"/>
      <c r="S397" s="2"/>
      <c r="T397" s="2"/>
      <c r="U397" s="2"/>
      <c r="V397" s="2"/>
      <c r="W397" s="2"/>
    </row>
    <row r="398" spans="1:23">
      <c r="A398" s="2"/>
      <c r="B398" s="2"/>
      <c r="C398" s="2"/>
      <c r="D398" s="2"/>
      <c r="E398" s="2"/>
      <c r="F398" s="2"/>
      <c r="G398" s="2"/>
      <c r="H398" s="2"/>
      <c r="I398" s="2"/>
      <c r="J398" s="2"/>
      <c r="K398" s="2"/>
      <c r="L398" s="2"/>
      <c r="M398" s="2"/>
      <c r="N398" s="2"/>
      <c r="O398" s="2"/>
      <c r="P398" s="2"/>
      <c r="Q398" s="2"/>
      <c r="R398" s="2"/>
      <c r="S398" s="2"/>
      <c r="T398" s="2"/>
      <c r="U398" s="2"/>
      <c r="V398" s="2"/>
      <c r="W398" s="2"/>
    </row>
    <row r="399" spans="1:23">
      <c r="A399" s="2"/>
      <c r="B399" s="2"/>
      <c r="C399" s="2"/>
      <c r="D399" s="2"/>
      <c r="E399" s="2"/>
      <c r="F399" s="2"/>
      <c r="G399" s="2"/>
      <c r="H399" s="2"/>
      <c r="I399" s="2"/>
      <c r="J399" s="2"/>
      <c r="K399" s="2"/>
      <c r="L399" s="2"/>
      <c r="M399" s="2"/>
      <c r="N399" s="2"/>
      <c r="O399" s="2"/>
      <c r="P399" s="2"/>
      <c r="Q399" s="2"/>
      <c r="R399" s="2"/>
      <c r="S399" s="2"/>
      <c r="T399" s="2"/>
      <c r="U399" s="2"/>
      <c r="V399" s="2"/>
      <c r="W399" s="2"/>
    </row>
    <row r="400" spans="1:23">
      <c r="A400" s="2"/>
      <c r="B400" s="2"/>
      <c r="C400" s="2"/>
      <c r="D400" s="2"/>
      <c r="E400" s="2"/>
      <c r="F400" s="2"/>
      <c r="G400" s="2"/>
      <c r="H400" s="2"/>
      <c r="I400" s="2"/>
      <c r="J400" s="2"/>
      <c r="K400" s="2"/>
      <c r="L400" s="2"/>
      <c r="M400" s="2"/>
      <c r="N400" s="2"/>
      <c r="O400" s="2"/>
      <c r="P400" s="2"/>
      <c r="Q400" s="2"/>
      <c r="R400" s="2"/>
      <c r="S400" s="2"/>
      <c r="T400" s="2"/>
      <c r="U400" s="2"/>
      <c r="V400" s="2"/>
      <c r="W400" s="2"/>
    </row>
    <row r="401" spans="1:23">
      <c r="A401" s="2"/>
      <c r="B401" s="2"/>
      <c r="C401" s="2"/>
      <c r="D401" s="2"/>
      <c r="E401" s="2"/>
      <c r="F401" s="2"/>
      <c r="G401" s="2"/>
      <c r="H401" s="2"/>
      <c r="I401" s="2"/>
      <c r="J401" s="2"/>
      <c r="K401" s="2"/>
      <c r="L401" s="2"/>
      <c r="M401" s="2"/>
      <c r="N401" s="2"/>
      <c r="O401" s="2"/>
      <c r="P401" s="2"/>
      <c r="Q401" s="2"/>
      <c r="R401" s="2"/>
      <c r="S401" s="2"/>
      <c r="T401" s="2"/>
      <c r="U401" s="2"/>
      <c r="V401" s="2"/>
      <c r="W401" s="2"/>
    </row>
    <row r="402" spans="1:23">
      <c r="A402" s="2"/>
      <c r="B402" s="2"/>
      <c r="C402" s="2"/>
      <c r="D402" s="2"/>
      <c r="E402" s="2"/>
      <c r="F402" s="2"/>
      <c r="G402" s="2"/>
      <c r="H402" s="2"/>
      <c r="I402" s="2"/>
      <c r="J402" s="2"/>
      <c r="K402" s="2"/>
      <c r="L402" s="2"/>
      <c r="M402" s="2"/>
      <c r="N402" s="2"/>
      <c r="O402" s="2"/>
      <c r="P402" s="2"/>
      <c r="Q402" s="2"/>
      <c r="R402" s="2"/>
      <c r="S402" s="2"/>
      <c r="T402" s="2"/>
      <c r="U402" s="2"/>
      <c r="V402" s="2"/>
      <c r="W402" s="2"/>
    </row>
    <row r="403" spans="1:23">
      <c r="A403" s="2"/>
      <c r="B403" s="2"/>
      <c r="C403" s="2"/>
      <c r="D403" s="2"/>
      <c r="E403" s="2"/>
      <c r="F403" s="2"/>
      <c r="G403" s="2"/>
      <c r="H403" s="2"/>
      <c r="I403" s="2"/>
      <c r="J403" s="2"/>
      <c r="K403" s="2"/>
      <c r="L403" s="2"/>
      <c r="M403" s="2"/>
      <c r="N403" s="2"/>
      <c r="O403" s="2"/>
      <c r="P403" s="2"/>
      <c r="Q403" s="2"/>
      <c r="R403" s="2"/>
      <c r="S403" s="2"/>
      <c r="T403" s="2"/>
      <c r="U403" s="2"/>
      <c r="V403" s="2"/>
      <c r="W403" s="2"/>
    </row>
    <row r="404" spans="1:23">
      <c r="A404" s="2"/>
      <c r="B404" s="2"/>
      <c r="C404" s="2"/>
      <c r="D404" s="2"/>
      <c r="E404" s="2"/>
      <c r="F404" s="2"/>
      <c r="G404" s="2"/>
      <c r="H404" s="2"/>
      <c r="I404" s="2"/>
      <c r="J404" s="2"/>
      <c r="K404" s="2"/>
      <c r="L404" s="2"/>
      <c r="M404" s="2"/>
      <c r="N404" s="2"/>
      <c r="O404" s="2"/>
      <c r="P404" s="2"/>
      <c r="Q404" s="2"/>
      <c r="R404" s="2"/>
      <c r="S404" s="2"/>
      <c r="T404" s="2"/>
      <c r="U404" s="2"/>
      <c r="V404" s="2"/>
      <c r="W404" s="2"/>
    </row>
    <row r="405" spans="1:23">
      <c r="A405" s="2"/>
      <c r="B405" s="2"/>
      <c r="C405" s="2"/>
      <c r="D405" s="2"/>
      <c r="E405" s="2"/>
      <c r="F405" s="2"/>
      <c r="G405" s="2"/>
      <c r="H405" s="2"/>
      <c r="I405" s="2"/>
      <c r="J405" s="2"/>
      <c r="K405" s="2"/>
      <c r="L405" s="2"/>
      <c r="M405" s="2"/>
      <c r="N405" s="2"/>
      <c r="O405" s="2"/>
      <c r="P405" s="2"/>
      <c r="Q405" s="2"/>
      <c r="R405" s="2"/>
      <c r="S405" s="2"/>
      <c r="T405" s="2"/>
      <c r="U405" s="2"/>
      <c r="V405" s="2"/>
      <c r="W405" s="2"/>
    </row>
    <row r="406" spans="1:23">
      <c r="A406" s="2"/>
      <c r="B406" s="2"/>
      <c r="C406" s="2"/>
      <c r="D406" s="2"/>
      <c r="E406" s="2"/>
      <c r="F406" s="2"/>
      <c r="G406" s="2"/>
      <c r="H406" s="2"/>
      <c r="I406" s="2"/>
      <c r="J406" s="2"/>
      <c r="K406" s="2"/>
      <c r="L406" s="2"/>
      <c r="M406" s="2"/>
      <c r="N406" s="2"/>
      <c r="O406" s="2"/>
      <c r="P406" s="2"/>
      <c r="Q406" s="2"/>
      <c r="R406" s="2"/>
      <c r="S406" s="2"/>
      <c r="T406" s="2"/>
      <c r="U406" s="2"/>
      <c r="V406" s="2"/>
      <c r="W406" s="2"/>
    </row>
    <row r="407" spans="1:23">
      <c r="A407" s="2"/>
      <c r="B407" s="2"/>
      <c r="C407" s="2"/>
      <c r="D407" s="2"/>
      <c r="E407" s="2"/>
      <c r="F407" s="2"/>
      <c r="G407" s="2"/>
      <c r="H407" s="2"/>
      <c r="I407" s="2"/>
      <c r="J407" s="2"/>
      <c r="K407" s="2"/>
      <c r="L407" s="2"/>
      <c r="M407" s="2"/>
      <c r="N407" s="2"/>
      <c r="O407" s="2"/>
      <c r="P407" s="2"/>
      <c r="Q407" s="2"/>
      <c r="R407" s="2"/>
      <c r="S407" s="2"/>
      <c r="T407" s="2"/>
      <c r="U407" s="2"/>
      <c r="V407" s="2"/>
      <c r="W407" s="2"/>
    </row>
    <row r="408" spans="1:23">
      <c r="A408" s="2"/>
      <c r="B408" s="2"/>
      <c r="C408" s="2"/>
      <c r="D408" s="2"/>
      <c r="E408" s="2"/>
      <c r="F408" s="2"/>
      <c r="G408" s="2"/>
      <c r="H408" s="2"/>
      <c r="I408" s="2"/>
      <c r="J408" s="2"/>
      <c r="K408" s="2"/>
      <c r="L408" s="2"/>
      <c r="M408" s="2"/>
      <c r="N408" s="2"/>
      <c r="O408" s="2"/>
      <c r="P408" s="2"/>
      <c r="Q408" s="2"/>
      <c r="R408" s="2"/>
      <c r="S408" s="2"/>
      <c r="T408" s="2"/>
      <c r="U408" s="2"/>
      <c r="V408" s="2"/>
      <c r="W408" s="2"/>
    </row>
    <row r="409" spans="1:23">
      <c r="A409" s="2"/>
      <c r="B409" s="2"/>
      <c r="C409" s="2"/>
      <c r="D409" s="2"/>
      <c r="E409" s="2"/>
      <c r="F409" s="2"/>
      <c r="G409" s="2"/>
      <c r="H409" s="2"/>
      <c r="I409" s="2"/>
      <c r="J409" s="2"/>
      <c r="K409" s="2"/>
      <c r="L409" s="2"/>
      <c r="M409" s="2"/>
      <c r="N409" s="2"/>
      <c r="O409" s="2"/>
      <c r="P409" s="2"/>
      <c r="Q409" s="2"/>
      <c r="R409" s="2"/>
      <c r="S409" s="2"/>
      <c r="T409" s="2"/>
      <c r="U409" s="2"/>
      <c r="V409" s="2"/>
      <c r="W409" s="2"/>
    </row>
    <row r="410" spans="1:23">
      <c r="A410" s="2"/>
      <c r="B410" s="2"/>
      <c r="C410" s="2"/>
      <c r="D410" s="2"/>
      <c r="E410" s="2"/>
      <c r="F410" s="2"/>
      <c r="G410" s="2"/>
      <c r="H410" s="2"/>
      <c r="I410" s="2"/>
      <c r="J410" s="2"/>
      <c r="K410" s="2"/>
      <c r="L410" s="2"/>
      <c r="M410" s="2"/>
      <c r="N410" s="2"/>
      <c r="O410" s="2"/>
      <c r="P410" s="2"/>
      <c r="Q410" s="2"/>
      <c r="R410" s="2"/>
      <c r="S410" s="2"/>
      <c r="T410" s="2"/>
      <c r="U410" s="2"/>
      <c r="V410" s="2"/>
      <c r="W410" s="2"/>
    </row>
    <row r="411" spans="1:23">
      <c r="A411" s="2"/>
      <c r="B411" s="2"/>
      <c r="C411" s="2"/>
      <c r="D411" s="2"/>
      <c r="E411" s="2"/>
      <c r="F411" s="2"/>
      <c r="G411" s="2"/>
      <c r="H411" s="2"/>
      <c r="I411" s="2"/>
      <c r="J411" s="2"/>
      <c r="K411" s="2"/>
      <c r="L411" s="2"/>
      <c r="M411" s="2"/>
      <c r="N411" s="2"/>
      <c r="O411" s="2"/>
      <c r="P411" s="2"/>
      <c r="Q411" s="2"/>
      <c r="R411" s="2"/>
      <c r="S411" s="2"/>
      <c r="T411" s="2"/>
      <c r="U411" s="2"/>
      <c r="V411" s="2"/>
      <c r="W411" s="2"/>
    </row>
    <row r="412" spans="1:23">
      <c r="A412" s="2"/>
      <c r="B412" s="2"/>
      <c r="C412" s="2"/>
      <c r="D412" s="2"/>
      <c r="E412" s="2"/>
      <c r="F412" s="2"/>
      <c r="G412" s="2"/>
      <c r="H412" s="2"/>
      <c r="I412" s="2"/>
      <c r="J412" s="2"/>
      <c r="K412" s="2"/>
      <c r="L412" s="2"/>
      <c r="M412" s="2"/>
      <c r="N412" s="2"/>
      <c r="O412" s="2"/>
      <c r="P412" s="2"/>
      <c r="Q412" s="2"/>
      <c r="R412" s="2"/>
      <c r="S412" s="2"/>
      <c r="T412" s="2"/>
      <c r="U412" s="2"/>
      <c r="V412" s="2"/>
      <c r="W412" s="2"/>
    </row>
    <row r="413" spans="1:23">
      <c r="A413" s="2"/>
      <c r="B413" s="2"/>
      <c r="C413" s="2"/>
      <c r="D413" s="2"/>
      <c r="E413" s="2"/>
      <c r="F413" s="2"/>
      <c r="G413" s="2"/>
      <c r="H413" s="2"/>
      <c r="I413" s="2"/>
      <c r="J413" s="2"/>
      <c r="K413" s="2"/>
      <c r="L413" s="2"/>
      <c r="M413" s="2"/>
      <c r="N413" s="2"/>
      <c r="O413" s="2"/>
      <c r="P413" s="2"/>
      <c r="Q413" s="2"/>
      <c r="R413" s="2"/>
      <c r="S413" s="2"/>
      <c r="T413" s="2"/>
      <c r="U413" s="2"/>
      <c r="V413" s="2"/>
      <c r="W413" s="2"/>
    </row>
    <row r="414" spans="1:23">
      <c r="A414" s="2"/>
      <c r="B414" s="2"/>
      <c r="C414" s="2"/>
      <c r="D414" s="2"/>
      <c r="E414" s="2"/>
      <c r="F414" s="2"/>
      <c r="G414" s="2"/>
      <c r="H414" s="2"/>
      <c r="I414" s="2"/>
      <c r="J414" s="2"/>
      <c r="K414" s="2"/>
      <c r="L414" s="2"/>
      <c r="M414" s="2"/>
      <c r="N414" s="2"/>
      <c r="O414" s="2"/>
      <c r="P414" s="2"/>
      <c r="Q414" s="2"/>
      <c r="R414" s="2"/>
      <c r="S414" s="2"/>
      <c r="T414" s="2"/>
      <c r="U414" s="2"/>
      <c r="V414" s="2"/>
      <c r="W414" s="2"/>
    </row>
    <row r="415" spans="1:23">
      <c r="A415" s="2"/>
      <c r="B415" s="2"/>
      <c r="C415" s="2"/>
      <c r="D415" s="2"/>
      <c r="E415" s="2"/>
      <c r="F415" s="2"/>
      <c r="G415" s="2"/>
      <c r="H415" s="2"/>
      <c r="I415" s="2"/>
      <c r="J415" s="2"/>
      <c r="K415" s="2"/>
      <c r="L415" s="2"/>
      <c r="M415" s="2"/>
      <c r="N415" s="2"/>
      <c r="O415" s="2"/>
      <c r="P415" s="2"/>
      <c r="Q415" s="2"/>
      <c r="R415" s="2"/>
      <c r="S415" s="2"/>
      <c r="T415" s="2"/>
      <c r="U415" s="2"/>
      <c r="V415" s="2"/>
      <c r="W415" s="2"/>
    </row>
    <row r="416" spans="1:23">
      <c r="A416" s="2"/>
      <c r="B416" s="2"/>
      <c r="C416" s="2"/>
      <c r="D416" s="2"/>
      <c r="E416" s="2"/>
      <c r="F416" s="2"/>
      <c r="G416" s="2"/>
      <c r="H416" s="2"/>
      <c r="I416" s="2"/>
      <c r="J416" s="2"/>
      <c r="K416" s="2"/>
      <c r="L416" s="2"/>
      <c r="M416" s="2"/>
      <c r="N416" s="2"/>
      <c r="O416" s="2"/>
      <c r="P416" s="2"/>
      <c r="Q416" s="2"/>
      <c r="R416" s="2"/>
      <c r="S416" s="2"/>
      <c r="T416" s="2"/>
      <c r="U416" s="2"/>
      <c r="V416" s="2"/>
      <c r="W416" s="2"/>
    </row>
    <row r="417" spans="1:23">
      <c r="A417" s="2"/>
      <c r="B417" s="2"/>
      <c r="C417" s="2"/>
      <c r="D417" s="2"/>
      <c r="E417" s="2"/>
      <c r="F417" s="2"/>
      <c r="G417" s="2"/>
      <c r="H417" s="2"/>
      <c r="I417" s="2"/>
      <c r="J417" s="2"/>
      <c r="K417" s="2"/>
      <c r="L417" s="2"/>
      <c r="M417" s="2"/>
      <c r="N417" s="2"/>
      <c r="O417" s="2"/>
      <c r="P417" s="2"/>
      <c r="Q417" s="2"/>
      <c r="R417" s="2"/>
      <c r="S417" s="2"/>
      <c r="T417" s="2"/>
      <c r="U417" s="2"/>
      <c r="V417" s="2"/>
      <c r="W417" s="2"/>
    </row>
    <row r="418" spans="1:23">
      <c r="A418" s="2"/>
      <c r="B418" s="2"/>
      <c r="C418" s="2"/>
      <c r="D418" s="2"/>
      <c r="E418" s="2"/>
      <c r="F418" s="2"/>
      <c r="G418" s="2"/>
      <c r="H418" s="2"/>
      <c r="I418" s="2"/>
      <c r="J418" s="2"/>
      <c r="K418" s="2"/>
      <c r="L418" s="2"/>
      <c r="M418" s="2"/>
      <c r="N418" s="2"/>
      <c r="O418" s="2"/>
      <c r="P418" s="2"/>
      <c r="Q418" s="2"/>
      <c r="R418" s="2"/>
      <c r="S418" s="2"/>
      <c r="T418" s="2"/>
      <c r="U418" s="2"/>
      <c r="V418" s="2"/>
      <c r="W418" s="2"/>
    </row>
    <row r="419" spans="1:23">
      <c r="A419" s="2"/>
      <c r="B419" s="2"/>
      <c r="C419" s="2"/>
      <c r="D419" s="2"/>
      <c r="E419" s="2"/>
      <c r="F419" s="2"/>
      <c r="G419" s="2"/>
      <c r="H419" s="2"/>
      <c r="I419" s="2"/>
      <c r="J419" s="2"/>
      <c r="K419" s="2"/>
      <c r="L419" s="2"/>
      <c r="M419" s="2"/>
      <c r="N419" s="2"/>
      <c r="O419" s="2"/>
      <c r="P419" s="2"/>
      <c r="Q419" s="2"/>
      <c r="R419" s="2"/>
      <c r="S419" s="2"/>
      <c r="T419" s="2"/>
      <c r="U419" s="2"/>
      <c r="V419" s="2"/>
      <c r="W419" s="2"/>
    </row>
    <row r="420" spans="1:23">
      <c r="A420" s="2"/>
      <c r="B420" s="2"/>
      <c r="C420" s="2"/>
      <c r="D420" s="2"/>
      <c r="E420" s="2"/>
      <c r="F420" s="2"/>
      <c r="G420" s="2"/>
      <c r="H420" s="2"/>
      <c r="I420" s="2"/>
      <c r="J420" s="2"/>
      <c r="K420" s="2"/>
      <c r="L420" s="2"/>
      <c r="M420" s="2"/>
      <c r="N420" s="2"/>
      <c r="O420" s="2"/>
      <c r="P420" s="2"/>
      <c r="Q420" s="2"/>
      <c r="R420" s="2"/>
      <c r="S420" s="2"/>
      <c r="T420" s="2"/>
      <c r="U420" s="2"/>
      <c r="V420" s="2"/>
      <c r="W420" s="2"/>
    </row>
    <row r="421" spans="1:23">
      <c r="A421" s="2"/>
      <c r="B421" s="2"/>
      <c r="C421" s="2"/>
      <c r="D421" s="2"/>
      <c r="E421" s="2"/>
      <c r="F421" s="2"/>
      <c r="G421" s="2"/>
      <c r="H421" s="2"/>
      <c r="I421" s="2"/>
      <c r="J421" s="2"/>
      <c r="K421" s="2"/>
      <c r="L421" s="2"/>
      <c r="M421" s="2"/>
      <c r="N421" s="2"/>
      <c r="O421" s="2"/>
      <c r="P421" s="2"/>
      <c r="Q421" s="2"/>
      <c r="R421" s="2"/>
      <c r="S421" s="2"/>
      <c r="T421" s="2"/>
      <c r="U421" s="2"/>
      <c r="V421" s="2"/>
      <c r="W421" s="2"/>
    </row>
    <row r="422" spans="1:23">
      <c r="A422" s="2"/>
      <c r="B422" s="2"/>
      <c r="C422" s="2"/>
      <c r="D422" s="2"/>
      <c r="E422" s="2"/>
      <c r="F422" s="2"/>
      <c r="G422" s="2"/>
      <c r="H422" s="2"/>
      <c r="I422" s="2"/>
      <c r="J422" s="2"/>
      <c r="K422" s="2"/>
      <c r="L422" s="2"/>
      <c r="M422" s="2"/>
      <c r="N422" s="2"/>
      <c r="O422" s="2"/>
      <c r="P422" s="2"/>
      <c r="Q422" s="2"/>
      <c r="R422" s="2"/>
      <c r="S422" s="2"/>
      <c r="T422" s="2"/>
      <c r="U422" s="2"/>
      <c r="V422" s="2"/>
      <c r="W422" s="2"/>
    </row>
    <row r="423" spans="1:23">
      <c r="A423" s="2"/>
      <c r="B423" s="2"/>
      <c r="C423" s="2"/>
      <c r="D423" s="2"/>
      <c r="E423" s="2"/>
      <c r="F423" s="2"/>
      <c r="G423" s="2"/>
      <c r="H423" s="2"/>
      <c r="I423" s="2"/>
      <c r="J423" s="2"/>
      <c r="K423" s="2"/>
      <c r="L423" s="2"/>
      <c r="M423" s="2"/>
      <c r="N423" s="2"/>
      <c r="O423" s="2"/>
      <c r="P423" s="2"/>
      <c r="Q423" s="2"/>
      <c r="R423" s="2"/>
      <c r="S423" s="2"/>
      <c r="T423" s="2"/>
      <c r="U423" s="2"/>
      <c r="V423" s="2"/>
      <c r="W423" s="2"/>
    </row>
    <row r="424" spans="1:23">
      <c r="A424" s="2"/>
      <c r="B424" s="2"/>
      <c r="C424" s="2"/>
      <c r="D424" s="2"/>
      <c r="E424" s="2"/>
      <c r="F424" s="2"/>
      <c r="G424" s="2"/>
      <c r="H424" s="2"/>
      <c r="I424" s="2"/>
      <c r="J424" s="2"/>
      <c r="K424" s="2"/>
      <c r="L424" s="2"/>
      <c r="M424" s="2"/>
      <c r="N424" s="2"/>
      <c r="O424" s="2"/>
      <c r="P424" s="2"/>
      <c r="Q424" s="2"/>
      <c r="R424" s="2"/>
      <c r="S424" s="2"/>
      <c r="T424" s="2"/>
      <c r="U424" s="2"/>
      <c r="V424" s="2"/>
      <c r="W424" s="2"/>
    </row>
    <row r="425" spans="1:23">
      <c r="A425" s="2"/>
      <c r="B425" s="2"/>
      <c r="C425" s="2"/>
      <c r="D425" s="2"/>
      <c r="E425" s="2"/>
      <c r="F425" s="2"/>
      <c r="G425" s="2"/>
      <c r="H425" s="2"/>
      <c r="I425" s="2"/>
      <c r="J425" s="2"/>
      <c r="K425" s="2"/>
      <c r="L425" s="2"/>
      <c r="M425" s="2"/>
      <c r="N425" s="2"/>
      <c r="O425" s="2"/>
      <c r="P425" s="2"/>
      <c r="Q425" s="2"/>
      <c r="R425" s="2"/>
      <c r="S425" s="2"/>
      <c r="T425" s="2"/>
      <c r="U425" s="2"/>
      <c r="V425" s="2"/>
      <c r="W425" s="2"/>
    </row>
    <row r="426" spans="1:23">
      <c r="A426" s="2"/>
      <c r="B426" s="2"/>
      <c r="C426" s="2"/>
      <c r="D426" s="2"/>
      <c r="E426" s="2"/>
      <c r="F426" s="2"/>
      <c r="G426" s="2"/>
      <c r="H426" s="2"/>
      <c r="I426" s="2"/>
      <c r="J426" s="2"/>
      <c r="K426" s="2"/>
      <c r="L426" s="2"/>
      <c r="M426" s="2"/>
      <c r="N426" s="2"/>
      <c r="O426" s="2"/>
      <c r="P426" s="2"/>
      <c r="Q426" s="2"/>
      <c r="R426" s="2"/>
      <c r="S426" s="2"/>
      <c r="T426" s="2"/>
      <c r="U426" s="2"/>
      <c r="V426" s="2"/>
      <c r="W426" s="2"/>
    </row>
    <row r="427" spans="1:23">
      <c r="A427" s="2"/>
      <c r="B427" s="2"/>
      <c r="C427" s="2"/>
      <c r="D427" s="2"/>
      <c r="E427" s="2"/>
      <c r="F427" s="2"/>
      <c r="G427" s="2"/>
      <c r="H427" s="2"/>
      <c r="I427" s="2"/>
      <c r="J427" s="2"/>
      <c r="K427" s="2"/>
      <c r="L427" s="2"/>
      <c r="M427" s="2"/>
      <c r="N427" s="2"/>
      <c r="O427" s="2"/>
      <c r="P427" s="2"/>
      <c r="Q427" s="2"/>
      <c r="R427" s="2"/>
      <c r="S427" s="2"/>
      <c r="T427" s="2"/>
      <c r="U427" s="2"/>
      <c r="V427" s="2"/>
      <c r="W427" s="2"/>
    </row>
    <row r="428" spans="1:23">
      <c r="A428" s="2"/>
      <c r="B428" s="2"/>
      <c r="C428" s="2"/>
      <c r="D428" s="2"/>
      <c r="E428" s="2"/>
      <c r="F428" s="2"/>
      <c r="G428" s="2"/>
      <c r="H428" s="2"/>
      <c r="I428" s="2"/>
      <c r="J428" s="2"/>
      <c r="K428" s="2"/>
      <c r="L428" s="2"/>
      <c r="M428" s="2"/>
      <c r="N428" s="2"/>
      <c r="O428" s="2"/>
      <c r="P428" s="2"/>
      <c r="Q428" s="2"/>
      <c r="R428" s="2"/>
      <c r="S428" s="2"/>
      <c r="T428" s="2"/>
      <c r="U428" s="2"/>
      <c r="V428" s="2"/>
      <c r="W428" s="2"/>
    </row>
    <row r="429" spans="1:23">
      <c r="A429" s="2"/>
      <c r="B429" s="2"/>
      <c r="C429" s="2"/>
      <c r="D429" s="2"/>
      <c r="E429" s="2"/>
      <c r="F429" s="2"/>
      <c r="G429" s="2"/>
      <c r="H429" s="2"/>
      <c r="I429" s="2"/>
      <c r="J429" s="2"/>
      <c r="K429" s="2"/>
      <c r="L429" s="2"/>
      <c r="M429" s="2"/>
      <c r="N429" s="2"/>
      <c r="O429" s="2"/>
      <c r="P429" s="2"/>
      <c r="Q429" s="2"/>
      <c r="R429" s="2"/>
      <c r="S429" s="2"/>
      <c r="T429" s="2"/>
      <c r="U429" s="2"/>
      <c r="V429" s="2"/>
      <c r="W429" s="2"/>
    </row>
    <row r="430" spans="1:23">
      <c r="A430" s="2"/>
      <c r="B430" s="2"/>
      <c r="C430" s="2"/>
      <c r="D430" s="2"/>
      <c r="E430" s="2"/>
      <c r="F430" s="2"/>
      <c r="G430" s="2"/>
      <c r="H430" s="2"/>
      <c r="I430" s="2"/>
      <c r="J430" s="2"/>
      <c r="K430" s="2"/>
      <c r="L430" s="2"/>
      <c r="M430" s="2"/>
      <c r="N430" s="2"/>
      <c r="O430" s="2"/>
      <c r="P430" s="2"/>
      <c r="Q430" s="2"/>
      <c r="R430" s="2"/>
      <c r="S430" s="2"/>
      <c r="T430" s="2"/>
      <c r="U430" s="2"/>
      <c r="V430" s="2"/>
      <c r="W430" s="2"/>
    </row>
    <row r="431" spans="1:23">
      <c r="A431" s="2"/>
      <c r="B431" s="2"/>
      <c r="C431" s="2"/>
      <c r="D431" s="2"/>
      <c r="E431" s="2"/>
      <c r="F431" s="2"/>
      <c r="G431" s="2"/>
      <c r="H431" s="2"/>
      <c r="I431" s="2"/>
      <c r="J431" s="2"/>
      <c r="K431" s="2"/>
      <c r="L431" s="2"/>
      <c r="M431" s="2"/>
      <c r="N431" s="2"/>
      <c r="O431" s="2"/>
      <c r="P431" s="2"/>
      <c r="Q431" s="2"/>
      <c r="R431" s="2"/>
      <c r="S431" s="2"/>
      <c r="T431" s="2"/>
      <c r="U431" s="2"/>
      <c r="V431" s="2"/>
      <c r="W431" s="2"/>
    </row>
    <row r="432" spans="1:23">
      <c r="A432" s="2"/>
      <c r="B432" s="2"/>
      <c r="C432" s="2"/>
      <c r="D432" s="2"/>
      <c r="E432" s="2"/>
      <c r="F432" s="2"/>
      <c r="G432" s="2"/>
      <c r="H432" s="2"/>
      <c r="I432" s="2"/>
      <c r="J432" s="2"/>
      <c r="K432" s="2"/>
      <c r="L432" s="2"/>
      <c r="M432" s="2"/>
      <c r="N432" s="2"/>
      <c r="O432" s="2"/>
      <c r="P432" s="2"/>
      <c r="Q432" s="2"/>
      <c r="R432" s="2"/>
      <c r="S432" s="2"/>
      <c r="T432" s="2"/>
      <c r="U432" s="2"/>
      <c r="V432" s="2"/>
      <c r="W432" s="2"/>
    </row>
    <row r="433" spans="1:23">
      <c r="A433" s="2"/>
      <c r="B433" s="2"/>
      <c r="C433" s="2"/>
      <c r="D433" s="2"/>
      <c r="E433" s="2"/>
      <c r="F433" s="2"/>
      <c r="G433" s="2"/>
      <c r="H433" s="2"/>
      <c r="I433" s="2"/>
      <c r="J433" s="2"/>
      <c r="K433" s="2"/>
      <c r="L433" s="2"/>
      <c r="M433" s="2"/>
      <c r="N433" s="2"/>
      <c r="O433" s="2"/>
      <c r="P433" s="2"/>
      <c r="Q433" s="2"/>
      <c r="R433" s="2"/>
      <c r="S433" s="2"/>
      <c r="T433" s="2"/>
      <c r="U433" s="2"/>
      <c r="V433" s="2"/>
      <c r="W433" s="2"/>
    </row>
    <row r="434" spans="1:23">
      <c r="A434" s="2"/>
      <c r="B434" s="2"/>
      <c r="C434" s="2"/>
      <c r="D434" s="2"/>
      <c r="E434" s="2"/>
      <c r="F434" s="2"/>
      <c r="G434" s="2"/>
      <c r="H434" s="2"/>
      <c r="I434" s="2"/>
      <c r="J434" s="2"/>
      <c r="K434" s="2"/>
      <c r="L434" s="2"/>
      <c r="M434" s="2"/>
      <c r="N434" s="2"/>
      <c r="O434" s="2"/>
      <c r="P434" s="2"/>
      <c r="Q434" s="2"/>
      <c r="R434" s="2"/>
      <c r="S434" s="2"/>
      <c r="T434" s="2"/>
      <c r="U434" s="2"/>
      <c r="V434" s="2"/>
      <c r="W434" s="2"/>
    </row>
    <row r="435" spans="1:23">
      <c r="A435" s="2"/>
      <c r="B435" s="2"/>
      <c r="C435" s="2"/>
      <c r="D435" s="2"/>
      <c r="E435" s="2"/>
      <c r="F435" s="2"/>
      <c r="G435" s="2"/>
      <c r="H435" s="2"/>
      <c r="I435" s="2"/>
      <c r="J435" s="2"/>
      <c r="K435" s="2"/>
      <c r="L435" s="2"/>
      <c r="M435" s="2"/>
      <c r="N435" s="2"/>
      <c r="O435" s="2"/>
      <c r="P435" s="2"/>
      <c r="Q435" s="2"/>
      <c r="R435" s="2"/>
      <c r="S435" s="2"/>
      <c r="T435" s="2"/>
      <c r="U435" s="2"/>
      <c r="V435" s="2"/>
      <c r="W435" s="2"/>
    </row>
    <row r="436" spans="1:23">
      <c r="A436" s="2"/>
      <c r="B436" s="2"/>
      <c r="C436" s="2"/>
      <c r="D436" s="2"/>
      <c r="E436" s="2"/>
      <c r="F436" s="2"/>
      <c r="G436" s="2"/>
      <c r="H436" s="2"/>
      <c r="I436" s="2"/>
      <c r="J436" s="2"/>
      <c r="K436" s="2"/>
      <c r="L436" s="2"/>
      <c r="M436" s="2"/>
      <c r="N436" s="2"/>
      <c r="O436" s="2"/>
      <c r="P436" s="2"/>
      <c r="Q436" s="2"/>
      <c r="R436" s="2"/>
      <c r="S436" s="2"/>
      <c r="T436" s="2"/>
      <c r="U436" s="2"/>
      <c r="V436" s="2"/>
      <c r="W436" s="2"/>
    </row>
    <row r="437" spans="1:23">
      <c r="A437" s="2"/>
      <c r="B437" s="2"/>
      <c r="C437" s="2"/>
      <c r="D437" s="2"/>
      <c r="E437" s="2"/>
      <c r="F437" s="2"/>
      <c r="G437" s="2"/>
      <c r="H437" s="2"/>
      <c r="I437" s="2"/>
      <c r="J437" s="2"/>
      <c r="K437" s="2"/>
      <c r="L437" s="2"/>
      <c r="M437" s="2"/>
      <c r="N437" s="2"/>
      <c r="O437" s="2"/>
      <c r="P437" s="2"/>
      <c r="Q437" s="2"/>
      <c r="R437" s="2"/>
      <c r="S437" s="2"/>
      <c r="T437" s="2"/>
      <c r="U437" s="2"/>
      <c r="V437" s="2"/>
      <c r="W437" s="2"/>
    </row>
    <row r="438" spans="1:23">
      <c r="A438" s="2"/>
      <c r="B438" s="2"/>
      <c r="C438" s="2"/>
      <c r="D438" s="2"/>
      <c r="E438" s="2"/>
      <c r="F438" s="2"/>
      <c r="G438" s="2"/>
      <c r="H438" s="2"/>
      <c r="I438" s="2"/>
      <c r="J438" s="2"/>
      <c r="K438" s="2"/>
      <c r="L438" s="2"/>
      <c r="M438" s="2"/>
      <c r="N438" s="2"/>
      <c r="O438" s="2"/>
      <c r="P438" s="2"/>
      <c r="Q438" s="2"/>
      <c r="R438" s="2"/>
      <c r="S438" s="2"/>
      <c r="T438" s="2"/>
      <c r="U438" s="2"/>
      <c r="V438" s="2"/>
      <c r="W438" s="2"/>
    </row>
    <row r="439" spans="1:23">
      <c r="A439" s="2"/>
      <c r="B439" s="2"/>
      <c r="C439" s="2"/>
      <c r="D439" s="2"/>
      <c r="E439" s="2"/>
      <c r="F439" s="2"/>
      <c r="G439" s="2"/>
      <c r="H439" s="2"/>
      <c r="I439" s="2"/>
      <c r="J439" s="2"/>
      <c r="K439" s="2"/>
      <c r="L439" s="2"/>
      <c r="M439" s="2"/>
      <c r="N439" s="2"/>
      <c r="O439" s="2"/>
      <c r="P439" s="2"/>
      <c r="Q439" s="2"/>
      <c r="R439" s="2"/>
      <c r="S439" s="2"/>
      <c r="T439" s="2"/>
      <c r="U439" s="2"/>
      <c r="V439" s="2"/>
      <c r="W439" s="2"/>
    </row>
    <row r="440" spans="1:23">
      <c r="A440" s="2"/>
      <c r="B440" s="2"/>
      <c r="C440" s="2"/>
      <c r="D440" s="2"/>
      <c r="E440" s="2"/>
      <c r="F440" s="2"/>
      <c r="G440" s="2"/>
      <c r="H440" s="2"/>
      <c r="I440" s="2"/>
      <c r="J440" s="2"/>
      <c r="K440" s="2"/>
      <c r="L440" s="2"/>
      <c r="M440" s="2"/>
      <c r="N440" s="2"/>
      <c r="O440" s="2"/>
      <c r="P440" s="2"/>
      <c r="Q440" s="2"/>
      <c r="R440" s="2"/>
      <c r="S440" s="2"/>
      <c r="T440" s="2"/>
      <c r="U440" s="2"/>
      <c r="V440" s="2"/>
      <c r="W440" s="2"/>
    </row>
    <row r="441" spans="1:23">
      <c r="A441" s="2"/>
      <c r="B441" s="2"/>
      <c r="C441" s="2"/>
      <c r="D441" s="2"/>
      <c r="E441" s="2"/>
      <c r="F441" s="2"/>
      <c r="G441" s="2"/>
      <c r="H441" s="2"/>
      <c r="I441" s="2"/>
      <c r="J441" s="2"/>
      <c r="K441" s="2"/>
      <c r="L441" s="2"/>
      <c r="M441" s="2"/>
      <c r="N441" s="2"/>
      <c r="O441" s="2"/>
      <c r="P441" s="2"/>
      <c r="Q441" s="2"/>
      <c r="R441" s="2"/>
      <c r="S441" s="2"/>
      <c r="T441" s="2"/>
      <c r="U441" s="2"/>
      <c r="V441" s="2"/>
      <c r="W441" s="2"/>
    </row>
    <row r="442" spans="1:23">
      <c r="A442" s="2"/>
      <c r="B442" s="2"/>
      <c r="C442" s="2"/>
      <c r="D442" s="2"/>
      <c r="E442" s="2"/>
      <c r="F442" s="2"/>
      <c r="G442" s="2"/>
      <c r="H442" s="2"/>
      <c r="I442" s="2"/>
      <c r="J442" s="2"/>
      <c r="K442" s="2"/>
      <c r="L442" s="2"/>
      <c r="M442" s="2"/>
      <c r="N442" s="2"/>
      <c r="O442" s="2"/>
      <c r="P442" s="2"/>
      <c r="Q442" s="2"/>
      <c r="R442" s="2"/>
      <c r="S442" s="2"/>
      <c r="T442" s="2"/>
      <c r="U442" s="2"/>
      <c r="V442" s="2"/>
      <c r="W442" s="2"/>
    </row>
    <row r="443" spans="1:23">
      <c r="A443" s="2"/>
      <c r="B443" s="2"/>
      <c r="C443" s="2"/>
      <c r="D443" s="2"/>
      <c r="E443" s="2"/>
      <c r="F443" s="2"/>
      <c r="G443" s="2"/>
      <c r="H443" s="2"/>
      <c r="I443" s="2"/>
      <c r="J443" s="2"/>
      <c r="K443" s="2"/>
      <c r="L443" s="2"/>
      <c r="M443" s="2"/>
      <c r="N443" s="2"/>
      <c r="O443" s="2"/>
      <c r="P443" s="2"/>
      <c r="Q443" s="2"/>
      <c r="R443" s="2"/>
      <c r="S443" s="2"/>
      <c r="T443" s="2"/>
      <c r="U443" s="2"/>
      <c r="V443" s="2"/>
      <c r="W443" s="2"/>
    </row>
    <row r="444" spans="1:23">
      <c r="A444" s="2"/>
      <c r="B444" s="2"/>
      <c r="C444" s="2"/>
      <c r="D444" s="2"/>
      <c r="E444" s="2"/>
      <c r="F444" s="2"/>
      <c r="G444" s="2"/>
      <c r="H444" s="2"/>
      <c r="I444" s="2"/>
      <c r="J444" s="2"/>
      <c r="K444" s="2"/>
      <c r="L444" s="2"/>
      <c r="M444" s="2"/>
      <c r="N444" s="2"/>
      <c r="O444" s="2"/>
      <c r="P444" s="2"/>
      <c r="Q444" s="2"/>
      <c r="R444" s="2"/>
      <c r="S444" s="2"/>
      <c r="T444" s="2"/>
      <c r="U444" s="2"/>
      <c r="V444" s="2"/>
      <c r="W444" s="2"/>
    </row>
    <row r="445" spans="1:23">
      <c r="A445" s="2"/>
      <c r="B445" s="2"/>
      <c r="C445" s="2"/>
      <c r="D445" s="2"/>
      <c r="E445" s="2"/>
      <c r="F445" s="2"/>
      <c r="G445" s="2"/>
      <c r="H445" s="2"/>
      <c r="I445" s="2"/>
      <c r="J445" s="2"/>
      <c r="K445" s="2"/>
      <c r="L445" s="2"/>
      <c r="M445" s="2"/>
      <c r="N445" s="2"/>
      <c r="O445" s="2"/>
      <c r="P445" s="2"/>
      <c r="Q445" s="2"/>
      <c r="R445" s="2"/>
      <c r="S445" s="2"/>
      <c r="T445" s="2"/>
      <c r="U445" s="2"/>
      <c r="V445" s="2"/>
      <c r="W445" s="2"/>
    </row>
    <row r="446" spans="1:23">
      <c r="A446" s="2"/>
      <c r="B446" s="2"/>
      <c r="C446" s="2"/>
      <c r="D446" s="2"/>
      <c r="E446" s="2"/>
      <c r="F446" s="2"/>
      <c r="G446" s="2"/>
      <c r="H446" s="2"/>
      <c r="I446" s="2"/>
      <c r="J446" s="2"/>
      <c r="K446" s="2"/>
      <c r="L446" s="2"/>
      <c r="M446" s="2"/>
      <c r="N446" s="2"/>
      <c r="O446" s="2"/>
      <c r="P446" s="2"/>
      <c r="Q446" s="2"/>
      <c r="R446" s="2"/>
      <c r="S446" s="2"/>
      <c r="T446" s="2"/>
      <c r="U446" s="2"/>
      <c r="V446" s="2"/>
      <c r="W446" s="2"/>
    </row>
    <row r="447" spans="1:23">
      <c r="A447" s="2"/>
      <c r="B447" s="2"/>
      <c r="C447" s="2"/>
      <c r="D447" s="2"/>
      <c r="E447" s="2"/>
      <c r="F447" s="2"/>
      <c r="G447" s="2"/>
      <c r="H447" s="2"/>
      <c r="I447" s="2"/>
      <c r="J447" s="2"/>
      <c r="K447" s="2"/>
      <c r="L447" s="2"/>
      <c r="M447" s="2"/>
      <c r="N447" s="2"/>
      <c r="O447" s="2"/>
      <c r="P447" s="2"/>
      <c r="Q447" s="2"/>
      <c r="R447" s="2"/>
      <c r="S447" s="2"/>
      <c r="T447" s="2"/>
      <c r="U447" s="2"/>
      <c r="V447" s="2"/>
      <c r="W447" s="2"/>
    </row>
    <row r="448" spans="1:23">
      <c r="A448" s="2"/>
      <c r="B448" s="2"/>
      <c r="C448" s="2"/>
      <c r="D448" s="2"/>
      <c r="E448" s="2"/>
      <c r="F448" s="2"/>
      <c r="G448" s="2"/>
      <c r="H448" s="2"/>
      <c r="I448" s="2"/>
      <c r="J448" s="2"/>
      <c r="K448" s="2"/>
      <c r="L448" s="2"/>
      <c r="M448" s="2"/>
      <c r="N448" s="2"/>
      <c r="O448" s="2"/>
      <c r="P448" s="2"/>
      <c r="Q448" s="2"/>
      <c r="R448" s="2"/>
      <c r="S448" s="2"/>
      <c r="T448" s="2"/>
      <c r="U448" s="2"/>
      <c r="V448" s="2"/>
      <c r="W448" s="2"/>
    </row>
    <row r="449" spans="1:23">
      <c r="A449" s="2"/>
      <c r="B449" s="2"/>
      <c r="C449" s="2"/>
      <c r="D449" s="2"/>
      <c r="E449" s="2"/>
      <c r="F449" s="2"/>
      <c r="G449" s="2"/>
      <c r="H449" s="2"/>
      <c r="I449" s="2"/>
      <c r="J449" s="2"/>
      <c r="K449" s="2"/>
      <c r="L449" s="2"/>
      <c r="M449" s="2"/>
      <c r="N449" s="2"/>
      <c r="O449" s="2"/>
      <c r="P449" s="2"/>
      <c r="Q449" s="2"/>
      <c r="R449" s="2"/>
      <c r="S449" s="2"/>
      <c r="T449" s="2"/>
      <c r="U449" s="2"/>
      <c r="V449" s="2"/>
      <c r="W449" s="2"/>
    </row>
    <row r="450" spans="1:23">
      <c r="A450" s="2"/>
      <c r="B450" s="2"/>
      <c r="C450" s="2"/>
      <c r="D450" s="2"/>
      <c r="E450" s="2"/>
      <c r="F450" s="2"/>
      <c r="G450" s="2"/>
      <c r="H450" s="2"/>
      <c r="I450" s="2"/>
      <c r="J450" s="2"/>
      <c r="K450" s="2"/>
      <c r="L450" s="2"/>
      <c r="M450" s="2"/>
      <c r="N450" s="2"/>
      <c r="O450" s="2"/>
      <c r="P450" s="2"/>
      <c r="Q450" s="2"/>
      <c r="R450" s="2"/>
      <c r="S450" s="2"/>
      <c r="T450" s="2"/>
      <c r="U450" s="2"/>
      <c r="V450" s="2"/>
      <c r="W450" s="2"/>
    </row>
    <row r="451" spans="1:23">
      <c r="A451" s="2"/>
      <c r="B451" s="2"/>
      <c r="C451" s="2"/>
      <c r="D451" s="2"/>
      <c r="E451" s="2"/>
      <c r="F451" s="2"/>
      <c r="G451" s="2"/>
      <c r="H451" s="2"/>
      <c r="I451" s="2"/>
      <c r="J451" s="2"/>
      <c r="K451" s="2"/>
      <c r="L451" s="2"/>
      <c r="M451" s="2"/>
      <c r="N451" s="2"/>
      <c r="O451" s="2"/>
      <c r="P451" s="2"/>
      <c r="Q451" s="2"/>
      <c r="R451" s="2"/>
      <c r="S451" s="2"/>
      <c r="T451" s="2"/>
      <c r="U451" s="2"/>
      <c r="V451" s="2"/>
      <c r="W451" s="2"/>
    </row>
    <row r="452" spans="1:23">
      <c r="A452" s="2"/>
      <c r="B452" s="2"/>
      <c r="C452" s="2"/>
      <c r="D452" s="2"/>
      <c r="E452" s="2"/>
      <c r="F452" s="2"/>
      <c r="G452" s="2"/>
      <c r="H452" s="2"/>
      <c r="I452" s="2"/>
      <c r="J452" s="2"/>
      <c r="K452" s="2"/>
      <c r="L452" s="2"/>
      <c r="M452" s="2"/>
      <c r="N452" s="2"/>
      <c r="O452" s="2"/>
      <c r="P452" s="2"/>
      <c r="Q452" s="2"/>
      <c r="R452" s="2"/>
      <c r="S452" s="2"/>
      <c r="T452" s="2"/>
      <c r="U452" s="2"/>
      <c r="V452" s="2"/>
      <c r="W452" s="2"/>
    </row>
    <row r="453" spans="1:23">
      <c r="A453" s="2"/>
      <c r="B453" s="2"/>
      <c r="C453" s="2"/>
      <c r="D453" s="2"/>
      <c r="E453" s="2"/>
      <c r="F453" s="2"/>
      <c r="G453" s="2"/>
      <c r="H453" s="2"/>
      <c r="I453" s="2"/>
      <c r="J453" s="2"/>
      <c r="K453" s="2"/>
      <c r="L453" s="2"/>
      <c r="M453" s="2"/>
      <c r="N453" s="2"/>
      <c r="O453" s="2"/>
      <c r="P453" s="2"/>
      <c r="Q453" s="2"/>
      <c r="R453" s="2"/>
      <c r="S453" s="2"/>
      <c r="T453" s="2"/>
      <c r="U453" s="2"/>
      <c r="V453" s="2"/>
      <c r="W453" s="2"/>
    </row>
    <row r="454" spans="1:23">
      <c r="A454" s="2"/>
      <c r="B454" s="2"/>
      <c r="C454" s="2"/>
      <c r="D454" s="2"/>
      <c r="E454" s="2"/>
      <c r="F454" s="2"/>
      <c r="G454" s="2"/>
      <c r="H454" s="2"/>
      <c r="I454" s="2"/>
      <c r="J454" s="2"/>
      <c r="K454" s="2"/>
      <c r="L454" s="2"/>
      <c r="M454" s="2"/>
      <c r="N454" s="2"/>
      <c r="O454" s="2"/>
      <c r="P454" s="2"/>
      <c r="Q454" s="2"/>
      <c r="R454" s="2"/>
      <c r="S454" s="2"/>
      <c r="T454" s="2"/>
      <c r="U454" s="2"/>
      <c r="V454" s="2"/>
      <c r="W454" s="2"/>
    </row>
    <row r="455" spans="1:23">
      <c r="A455" s="2"/>
      <c r="B455" s="2"/>
      <c r="C455" s="2"/>
      <c r="D455" s="2"/>
      <c r="E455" s="2"/>
      <c r="F455" s="2"/>
      <c r="G455" s="2"/>
      <c r="H455" s="2"/>
      <c r="I455" s="2"/>
      <c r="J455" s="2"/>
      <c r="K455" s="2"/>
      <c r="L455" s="2"/>
      <c r="M455" s="2"/>
      <c r="N455" s="2"/>
      <c r="O455" s="2"/>
      <c r="P455" s="2"/>
      <c r="Q455" s="2"/>
      <c r="R455" s="2"/>
      <c r="S455" s="2"/>
      <c r="T455" s="2"/>
      <c r="U455" s="2"/>
      <c r="V455" s="2"/>
      <c r="W455" s="2"/>
    </row>
    <row r="456" spans="1:23">
      <c r="A456" s="2"/>
      <c r="B456" s="2"/>
      <c r="C456" s="2"/>
      <c r="D456" s="2"/>
      <c r="E456" s="2"/>
      <c r="F456" s="2"/>
      <c r="G456" s="2"/>
      <c r="H456" s="2"/>
      <c r="I456" s="2"/>
      <c r="J456" s="2"/>
      <c r="K456" s="2"/>
      <c r="L456" s="2"/>
      <c r="M456" s="2"/>
      <c r="N456" s="2"/>
      <c r="O456" s="2"/>
      <c r="P456" s="2"/>
      <c r="Q456" s="2"/>
      <c r="R456" s="2"/>
      <c r="S456" s="2"/>
      <c r="T456" s="2"/>
      <c r="U456" s="2"/>
      <c r="V456" s="2"/>
      <c r="W456" s="2"/>
    </row>
    <row r="457" spans="1:23">
      <c r="A457" s="2"/>
      <c r="B457" s="2"/>
      <c r="C457" s="2"/>
      <c r="D457" s="2"/>
      <c r="E457" s="2"/>
      <c r="F457" s="2"/>
      <c r="G457" s="2"/>
      <c r="H457" s="2"/>
      <c r="I457" s="2"/>
      <c r="J457" s="2"/>
      <c r="K457" s="2"/>
      <c r="L457" s="2"/>
      <c r="M457" s="2"/>
      <c r="N457" s="2"/>
      <c r="O457" s="2"/>
      <c r="P457" s="2"/>
      <c r="Q457" s="2"/>
      <c r="R457" s="2"/>
      <c r="S457" s="2"/>
      <c r="T457" s="2"/>
      <c r="U457" s="2"/>
      <c r="V457" s="2"/>
      <c r="W457" s="2"/>
    </row>
    <row r="458" spans="1:23">
      <c r="A458" s="2"/>
      <c r="B458" s="2"/>
      <c r="C458" s="2"/>
      <c r="D458" s="2"/>
      <c r="E458" s="2"/>
      <c r="F458" s="2"/>
      <c r="G458" s="2"/>
      <c r="H458" s="2"/>
      <c r="I458" s="2"/>
      <c r="J458" s="2"/>
      <c r="K458" s="2"/>
      <c r="L458" s="2"/>
      <c r="M458" s="2"/>
      <c r="N458" s="2"/>
      <c r="O458" s="2"/>
      <c r="P458" s="2"/>
      <c r="Q458" s="2"/>
      <c r="R458" s="2"/>
      <c r="S458" s="2"/>
      <c r="T458" s="2"/>
      <c r="U458" s="2"/>
      <c r="V458" s="2"/>
      <c r="W458" s="2"/>
    </row>
    <row r="459" spans="1:23">
      <c r="A459" s="2"/>
      <c r="B459" s="2"/>
      <c r="C459" s="2"/>
      <c r="D459" s="2"/>
      <c r="E459" s="2"/>
      <c r="F459" s="2"/>
      <c r="G459" s="2"/>
      <c r="H459" s="2"/>
      <c r="I459" s="2"/>
      <c r="J459" s="2"/>
      <c r="K459" s="2"/>
      <c r="L459" s="2"/>
      <c r="M459" s="2"/>
      <c r="N459" s="2"/>
      <c r="O459" s="2"/>
      <c r="P459" s="2"/>
      <c r="Q459" s="2"/>
      <c r="R459" s="2"/>
      <c r="S459" s="2"/>
      <c r="T459" s="2"/>
      <c r="U459" s="2"/>
      <c r="V459" s="2"/>
      <c r="W459" s="2"/>
    </row>
    <row r="460" spans="1:23">
      <c r="A460" s="2"/>
      <c r="B460" s="2"/>
      <c r="C460" s="2"/>
      <c r="D460" s="2"/>
      <c r="E460" s="2"/>
      <c r="F460" s="2"/>
      <c r="G460" s="2"/>
      <c r="H460" s="2"/>
      <c r="I460" s="2"/>
      <c r="J460" s="2"/>
      <c r="K460" s="2"/>
      <c r="L460" s="2"/>
      <c r="M460" s="2"/>
      <c r="N460" s="2"/>
      <c r="O460" s="2"/>
      <c r="P460" s="2"/>
      <c r="Q460" s="2"/>
      <c r="R460" s="2"/>
      <c r="S460" s="2"/>
      <c r="T460" s="2"/>
      <c r="U460" s="2"/>
      <c r="V460" s="2"/>
      <c r="W460" s="2"/>
    </row>
    <row r="461" spans="1:23">
      <c r="A461" s="2"/>
      <c r="B461" s="2"/>
      <c r="C461" s="2"/>
      <c r="D461" s="2"/>
      <c r="E461" s="2"/>
      <c r="F461" s="2"/>
      <c r="G461" s="2"/>
      <c r="H461" s="2"/>
      <c r="I461" s="2"/>
      <c r="J461" s="2"/>
      <c r="K461" s="2"/>
      <c r="L461" s="2"/>
      <c r="M461" s="2"/>
      <c r="N461" s="2"/>
      <c r="O461" s="2"/>
      <c r="P461" s="2"/>
      <c r="Q461" s="2"/>
      <c r="R461" s="2"/>
      <c r="S461" s="2"/>
      <c r="T461" s="2"/>
      <c r="U461" s="2"/>
      <c r="V461" s="2"/>
      <c r="W461" s="2"/>
    </row>
    <row r="462" spans="1:23">
      <c r="A462" s="2"/>
      <c r="B462" s="2"/>
      <c r="C462" s="2"/>
      <c r="D462" s="2"/>
      <c r="E462" s="2"/>
      <c r="F462" s="2"/>
      <c r="G462" s="2"/>
      <c r="H462" s="2"/>
      <c r="I462" s="2"/>
      <c r="J462" s="2"/>
      <c r="K462" s="2"/>
      <c r="L462" s="2"/>
      <c r="M462" s="2"/>
      <c r="N462" s="2"/>
      <c r="O462" s="2"/>
      <c r="P462" s="2"/>
      <c r="Q462" s="2"/>
      <c r="R462" s="2"/>
      <c r="S462" s="2"/>
      <c r="T462" s="2"/>
      <c r="U462" s="2"/>
      <c r="V462" s="2"/>
      <c r="W462" s="2"/>
    </row>
    <row r="463" spans="1:23">
      <c r="A463" s="2"/>
      <c r="B463" s="2"/>
      <c r="C463" s="2"/>
      <c r="D463" s="2"/>
      <c r="E463" s="2"/>
      <c r="F463" s="2"/>
      <c r="G463" s="2"/>
      <c r="H463" s="2"/>
      <c r="I463" s="2"/>
      <c r="J463" s="2"/>
      <c r="K463" s="2"/>
      <c r="L463" s="2"/>
      <c r="M463" s="2"/>
      <c r="N463" s="2"/>
      <c r="O463" s="2"/>
      <c r="P463" s="2"/>
      <c r="Q463" s="2"/>
      <c r="R463" s="2"/>
      <c r="S463" s="2"/>
      <c r="T463" s="2"/>
      <c r="U463" s="2"/>
      <c r="V463" s="2"/>
      <c r="W463" s="2"/>
    </row>
    <row r="464" spans="1:23">
      <c r="A464" s="2"/>
      <c r="B464" s="2"/>
      <c r="C464" s="2"/>
      <c r="D464" s="2"/>
      <c r="E464" s="2"/>
      <c r="F464" s="2"/>
      <c r="G464" s="2"/>
      <c r="H464" s="2"/>
      <c r="I464" s="2"/>
      <c r="J464" s="2"/>
      <c r="K464" s="2"/>
      <c r="L464" s="2"/>
      <c r="M464" s="2"/>
      <c r="N464" s="2"/>
      <c r="O464" s="2"/>
      <c r="P464" s="2"/>
      <c r="Q464" s="2"/>
      <c r="R464" s="2"/>
      <c r="S464" s="2"/>
      <c r="T464" s="2"/>
      <c r="U464" s="2"/>
      <c r="V464" s="2"/>
      <c r="W464" s="2"/>
    </row>
    <row r="465" spans="1:23">
      <c r="A465" s="2"/>
      <c r="B465" s="2"/>
      <c r="C465" s="2"/>
      <c r="D465" s="2"/>
      <c r="E465" s="2"/>
      <c r="F465" s="2"/>
      <c r="G465" s="2"/>
      <c r="H465" s="2"/>
      <c r="I465" s="2"/>
      <c r="J465" s="2"/>
      <c r="K465" s="2"/>
      <c r="L465" s="2"/>
      <c r="M465" s="2"/>
      <c r="N465" s="2"/>
      <c r="O465" s="2"/>
      <c r="P465" s="2"/>
      <c r="Q465" s="2"/>
      <c r="R465" s="2"/>
      <c r="S465" s="2"/>
      <c r="T465" s="2"/>
      <c r="U465" s="2"/>
      <c r="V465" s="2"/>
      <c r="W465" s="2"/>
    </row>
    <row r="466" spans="1:23">
      <c r="A466" s="2"/>
      <c r="B466" s="2"/>
      <c r="C466" s="2"/>
      <c r="D466" s="2"/>
      <c r="E466" s="2"/>
      <c r="F466" s="2"/>
      <c r="G466" s="2"/>
      <c r="H466" s="2"/>
      <c r="I466" s="2"/>
      <c r="J466" s="2"/>
      <c r="K466" s="2"/>
      <c r="L466" s="2"/>
      <c r="M466" s="2"/>
      <c r="N466" s="2"/>
      <c r="O466" s="2"/>
      <c r="P466" s="2"/>
      <c r="Q466" s="2"/>
      <c r="R466" s="2"/>
      <c r="S466" s="2"/>
      <c r="T466" s="2"/>
      <c r="U466" s="2"/>
      <c r="V466" s="2"/>
      <c r="W466" s="2"/>
    </row>
    <row r="467" spans="1:23">
      <c r="A467" s="2"/>
      <c r="B467" s="2"/>
      <c r="C467" s="2"/>
      <c r="D467" s="2"/>
      <c r="E467" s="2"/>
      <c r="F467" s="2"/>
      <c r="G467" s="2"/>
      <c r="H467" s="2"/>
      <c r="I467" s="2"/>
      <c r="J467" s="2"/>
      <c r="K467" s="2"/>
      <c r="L467" s="2"/>
      <c r="M467" s="2"/>
      <c r="N467" s="2"/>
      <c r="O467" s="2"/>
      <c r="P467" s="2"/>
      <c r="Q467" s="2"/>
      <c r="R467" s="2"/>
      <c r="S467" s="2"/>
      <c r="T467" s="2"/>
      <c r="U467" s="2"/>
      <c r="V467" s="2"/>
      <c r="W467" s="2"/>
    </row>
    <row r="468" spans="1:23">
      <c r="A468" s="2"/>
      <c r="B468" s="2"/>
      <c r="C468" s="2"/>
      <c r="D468" s="2"/>
      <c r="E468" s="2"/>
      <c r="F468" s="2"/>
      <c r="G468" s="2"/>
      <c r="H468" s="2"/>
      <c r="I468" s="2"/>
      <c r="J468" s="2"/>
      <c r="K468" s="2"/>
      <c r="L468" s="2"/>
      <c r="M468" s="2"/>
      <c r="N468" s="2"/>
      <c r="O468" s="2"/>
      <c r="P468" s="2"/>
      <c r="Q468" s="2"/>
      <c r="R468" s="2"/>
      <c r="S468" s="2"/>
      <c r="T468" s="2"/>
      <c r="U468" s="2"/>
      <c r="V468" s="2"/>
      <c r="W468" s="2"/>
    </row>
    <row r="469" spans="1:23">
      <c r="A469" s="2"/>
      <c r="B469" s="2"/>
      <c r="C469" s="2"/>
      <c r="D469" s="2"/>
      <c r="E469" s="2"/>
      <c r="F469" s="2"/>
      <c r="G469" s="2"/>
      <c r="H469" s="2"/>
      <c r="I469" s="2"/>
      <c r="J469" s="2"/>
      <c r="K469" s="2"/>
      <c r="L469" s="2"/>
      <c r="M469" s="2"/>
      <c r="N469" s="2"/>
      <c r="O469" s="2"/>
      <c r="P469" s="2"/>
      <c r="Q469" s="2"/>
      <c r="R469" s="2"/>
      <c r="S469" s="2"/>
      <c r="T469" s="2"/>
      <c r="U469" s="2"/>
      <c r="V469" s="2"/>
      <c r="W469" s="2"/>
    </row>
    <row r="470" spans="1:23">
      <c r="A470" s="2"/>
      <c r="B470" s="2"/>
      <c r="C470" s="2"/>
      <c r="D470" s="2"/>
      <c r="E470" s="2"/>
      <c r="F470" s="2"/>
      <c r="G470" s="2"/>
      <c r="H470" s="2"/>
      <c r="I470" s="2"/>
      <c r="J470" s="2"/>
      <c r="K470" s="2"/>
      <c r="L470" s="2"/>
      <c r="M470" s="2"/>
      <c r="N470" s="2"/>
      <c r="O470" s="2"/>
      <c r="P470" s="2"/>
      <c r="Q470" s="2"/>
      <c r="R470" s="2"/>
      <c r="S470" s="2"/>
      <c r="T470" s="2"/>
      <c r="U470" s="2"/>
      <c r="V470" s="2"/>
      <c r="W470" s="2"/>
    </row>
    <row r="471" spans="1:23">
      <c r="A471" s="2"/>
      <c r="B471" s="2"/>
      <c r="C471" s="2"/>
      <c r="D471" s="2"/>
      <c r="E471" s="2"/>
      <c r="F471" s="2"/>
      <c r="G471" s="2"/>
      <c r="H471" s="2"/>
      <c r="I471" s="2"/>
      <c r="J471" s="2"/>
      <c r="K471" s="2"/>
      <c r="L471" s="2"/>
      <c r="M471" s="2"/>
      <c r="N471" s="2"/>
      <c r="O471" s="2"/>
      <c r="P471" s="2"/>
      <c r="Q471" s="2"/>
      <c r="R471" s="2"/>
      <c r="S471" s="2"/>
      <c r="T471" s="2"/>
      <c r="U471" s="2"/>
      <c r="V471" s="2"/>
      <c r="W471" s="2"/>
    </row>
    <row r="472" spans="1:23">
      <c r="A472" s="2"/>
      <c r="B472" s="2"/>
      <c r="C472" s="2"/>
      <c r="D472" s="2"/>
      <c r="E472" s="2"/>
      <c r="F472" s="2"/>
      <c r="G472" s="2"/>
      <c r="H472" s="2"/>
      <c r="I472" s="2"/>
      <c r="J472" s="2"/>
      <c r="K472" s="2"/>
      <c r="L472" s="2"/>
      <c r="M472" s="2"/>
      <c r="N472" s="2"/>
      <c r="O472" s="2"/>
      <c r="P472" s="2"/>
      <c r="Q472" s="2"/>
      <c r="R472" s="2"/>
      <c r="S472" s="2"/>
      <c r="T472" s="2"/>
      <c r="U472" s="2"/>
      <c r="V472" s="2"/>
      <c r="W472" s="2"/>
    </row>
    <row r="473" spans="1:23">
      <c r="A473" s="2"/>
      <c r="B473" s="2"/>
      <c r="C473" s="2"/>
      <c r="D473" s="2"/>
      <c r="E473" s="2"/>
      <c r="F473" s="2"/>
      <c r="G473" s="2"/>
      <c r="H473" s="2"/>
      <c r="I473" s="2"/>
      <c r="J473" s="2"/>
      <c r="K473" s="2"/>
      <c r="L473" s="2"/>
      <c r="M473" s="2"/>
      <c r="N473" s="2"/>
      <c r="O473" s="2"/>
      <c r="P473" s="2"/>
      <c r="Q473" s="2"/>
      <c r="R473" s="2"/>
      <c r="S473" s="2"/>
      <c r="T473" s="2"/>
      <c r="U473" s="2"/>
      <c r="V473" s="2"/>
      <c r="W473" s="2"/>
    </row>
    <row r="474" spans="1:23">
      <c r="A474" s="2"/>
      <c r="B474" s="2"/>
      <c r="C474" s="2"/>
      <c r="D474" s="2"/>
      <c r="E474" s="2"/>
      <c r="F474" s="2"/>
      <c r="G474" s="2"/>
      <c r="H474" s="2"/>
      <c r="I474" s="2"/>
      <c r="J474" s="2"/>
      <c r="K474" s="2"/>
      <c r="L474" s="2"/>
      <c r="M474" s="2"/>
      <c r="N474" s="2"/>
      <c r="O474" s="2"/>
      <c r="P474" s="2"/>
      <c r="Q474" s="2"/>
      <c r="R474" s="2"/>
      <c r="S474" s="2"/>
      <c r="T474" s="2"/>
      <c r="U474" s="2"/>
      <c r="V474" s="2"/>
      <c r="W474" s="2"/>
    </row>
    <row r="475" spans="1:23">
      <c r="A475" s="2"/>
      <c r="B475" s="2"/>
      <c r="C475" s="2"/>
      <c r="D475" s="2"/>
      <c r="E475" s="2"/>
      <c r="F475" s="2"/>
      <c r="G475" s="2"/>
      <c r="H475" s="2"/>
      <c r="I475" s="2"/>
      <c r="J475" s="2"/>
      <c r="K475" s="2"/>
      <c r="L475" s="2"/>
      <c r="M475" s="2"/>
      <c r="N475" s="2"/>
      <c r="O475" s="2"/>
      <c r="P475" s="2"/>
      <c r="Q475" s="2"/>
      <c r="R475" s="2"/>
      <c r="S475" s="2"/>
      <c r="T475" s="2"/>
      <c r="U475" s="2"/>
      <c r="V475" s="2"/>
      <c r="W475" s="2"/>
    </row>
    <row r="476" spans="1:23">
      <c r="A476" s="2"/>
      <c r="B476" s="2"/>
      <c r="C476" s="2"/>
      <c r="D476" s="2"/>
      <c r="E476" s="2"/>
      <c r="F476" s="2"/>
      <c r="G476" s="2"/>
      <c r="H476" s="2"/>
      <c r="I476" s="2"/>
      <c r="J476" s="2"/>
      <c r="K476" s="2"/>
      <c r="L476" s="2"/>
      <c r="M476" s="2"/>
      <c r="N476" s="2"/>
      <c r="O476" s="2"/>
      <c r="P476" s="2"/>
      <c r="Q476" s="2"/>
      <c r="R476" s="2"/>
      <c r="S476" s="2"/>
      <c r="T476" s="2"/>
      <c r="U476" s="2"/>
      <c r="V476" s="2"/>
      <c r="W476" s="2"/>
    </row>
    <row r="477" spans="1:23">
      <c r="A477" s="2"/>
      <c r="B477" s="2"/>
      <c r="C477" s="2"/>
      <c r="D477" s="2"/>
      <c r="E477" s="2"/>
      <c r="F477" s="2"/>
      <c r="G477" s="2"/>
      <c r="H477" s="2"/>
      <c r="I477" s="2"/>
      <c r="J477" s="2"/>
      <c r="K477" s="2"/>
      <c r="L477" s="2"/>
      <c r="M477" s="2"/>
      <c r="N477" s="2"/>
      <c r="O477" s="2"/>
      <c r="P477" s="2"/>
      <c r="Q477" s="2"/>
      <c r="R477" s="2"/>
      <c r="S477" s="2"/>
      <c r="T477" s="2"/>
      <c r="U477" s="2"/>
      <c r="V477" s="2"/>
      <c r="W477" s="2"/>
    </row>
    <row r="478" spans="1:23">
      <c r="A478" s="2"/>
      <c r="B478" s="2"/>
      <c r="C478" s="2"/>
      <c r="D478" s="2"/>
      <c r="E478" s="2"/>
      <c r="F478" s="2"/>
      <c r="G478" s="2"/>
      <c r="H478" s="2"/>
      <c r="I478" s="2"/>
      <c r="J478" s="2"/>
      <c r="K478" s="2"/>
      <c r="L478" s="2"/>
      <c r="M478" s="2"/>
      <c r="N478" s="2"/>
      <c r="O478" s="2"/>
      <c r="P478" s="2"/>
      <c r="Q478" s="2"/>
      <c r="R478" s="2"/>
      <c r="S478" s="2"/>
      <c r="T478" s="2"/>
      <c r="U478" s="2"/>
      <c r="V478" s="2"/>
      <c r="W478" s="2"/>
    </row>
    <row r="479" spans="1:23">
      <c r="A479" s="2"/>
      <c r="B479" s="2"/>
      <c r="C479" s="2"/>
      <c r="D479" s="2"/>
      <c r="E479" s="2"/>
      <c r="F479" s="2"/>
      <c r="G479" s="2"/>
      <c r="H479" s="2"/>
      <c r="I479" s="2"/>
      <c r="J479" s="2"/>
      <c r="K479" s="2"/>
      <c r="L479" s="2"/>
      <c r="M479" s="2"/>
      <c r="N479" s="2"/>
      <c r="O479" s="2"/>
      <c r="P479" s="2"/>
      <c r="Q479" s="2"/>
      <c r="R479" s="2"/>
      <c r="S479" s="2"/>
      <c r="T479" s="2"/>
      <c r="U479" s="2"/>
      <c r="V479" s="2"/>
      <c r="W479" s="2"/>
    </row>
    <row r="480" spans="1:23">
      <c r="A480" s="2"/>
      <c r="B480" s="2"/>
      <c r="C480" s="2"/>
      <c r="D480" s="2"/>
      <c r="E480" s="2"/>
      <c r="F480" s="2"/>
      <c r="G480" s="2"/>
      <c r="H480" s="2"/>
      <c r="I480" s="2"/>
      <c r="J480" s="2"/>
      <c r="K480" s="2"/>
      <c r="L480" s="2"/>
      <c r="M480" s="2"/>
      <c r="N480" s="2"/>
      <c r="O480" s="2"/>
      <c r="P480" s="2"/>
      <c r="Q480" s="2"/>
      <c r="R480" s="2"/>
      <c r="S480" s="2"/>
      <c r="T480" s="2"/>
      <c r="U480" s="2"/>
      <c r="V480" s="2"/>
      <c r="W480" s="2"/>
    </row>
    <row r="481" spans="1:23">
      <c r="A481" s="2"/>
      <c r="B481" s="2"/>
      <c r="C481" s="2"/>
      <c r="D481" s="2"/>
      <c r="E481" s="2"/>
      <c r="F481" s="2"/>
      <c r="G481" s="2"/>
      <c r="H481" s="2"/>
      <c r="I481" s="2"/>
      <c r="J481" s="2"/>
      <c r="K481" s="2"/>
      <c r="L481" s="2"/>
      <c r="M481" s="2"/>
      <c r="N481" s="2"/>
      <c r="O481" s="2"/>
      <c r="P481" s="2"/>
      <c r="Q481" s="2"/>
      <c r="R481" s="2"/>
      <c r="S481" s="2"/>
      <c r="T481" s="2"/>
      <c r="U481" s="2"/>
      <c r="V481" s="2"/>
      <c r="W481" s="2"/>
    </row>
    <row r="482" spans="1:23">
      <c r="A482" s="2"/>
      <c r="B482" s="2"/>
      <c r="C482" s="2"/>
      <c r="D482" s="2"/>
      <c r="E482" s="2"/>
      <c r="F482" s="2"/>
      <c r="G482" s="2"/>
      <c r="H482" s="2"/>
      <c r="I482" s="2"/>
      <c r="J482" s="2"/>
      <c r="K482" s="2"/>
      <c r="L482" s="2"/>
      <c r="M482" s="2"/>
      <c r="N482" s="2"/>
      <c r="O482" s="2"/>
      <c r="P482" s="2"/>
      <c r="Q482" s="2"/>
      <c r="R482" s="2"/>
      <c r="S482" s="2"/>
      <c r="T482" s="2"/>
      <c r="U482" s="2"/>
      <c r="V482" s="2"/>
      <c r="W482" s="2"/>
    </row>
    <row r="483" spans="1:23">
      <c r="A483" s="2"/>
      <c r="B483" s="2"/>
      <c r="C483" s="2"/>
      <c r="D483" s="2"/>
      <c r="E483" s="2"/>
      <c r="F483" s="2"/>
      <c r="G483" s="2"/>
      <c r="H483" s="2"/>
      <c r="I483" s="2"/>
      <c r="J483" s="2"/>
      <c r="K483" s="2"/>
      <c r="L483" s="2"/>
      <c r="M483" s="2"/>
      <c r="N483" s="2"/>
      <c r="O483" s="2"/>
      <c r="P483" s="2"/>
      <c r="Q483" s="2"/>
      <c r="R483" s="2"/>
      <c r="S483" s="2"/>
      <c r="T483" s="2"/>
      <c r="U483" s="2"/>
      <c r="V483" s="2"/>
      <c r="W483" s="2"/>
    </row>
    <row r="484" spans="1:23">
      <c r="A484" s="2"/>
      <c r="B484" s="2"/>
      <c r="C484" s="2"/>
      <c r="D484" s="2"/>
      <c r="E484" s="2"/>
      <c r="F484" s="2"/>
      <c r="G484" s="2"/>
      <c r="H484" s="2"/>
      <c r="I484" s="2"/>
      <c r="J484" s="2"/>
      <c r="K484" s="2"/>
      <c r="L484" s="2"/>
      <c r="M484" s="2"/>
      <c r="N484" s="2"/>
      <c r="O484" s="2"/>
      <c r="P484" s="2"/>
      <c r="Q484" s="2"/>
      <c r="R484" s="2"/>
      <c r="S484" s="2"/>
      <c r="T484" s="2"/>
      <c r="U484" s="2"/>
      <c r="V484" s="2"/>
      <c r="W484" s="2"/>
    </row>
    <row r="485" spans="1:23">
      <c r="A485" s="2"/>
      <c r="B485" s="2"/>
      <c r="C485" s="2"/>
      <c r="D485" s="2"/>
      <c r="E485" s="2"/>
      <c r="F485" s="2"/>
      <c r="G485" s="2"/>
      <c r="H485" s="2"/>
      <c r="I485" s="2"/>
      <c r="J485" s="2"/>
      <c r="K485" s="2"/>
      <c r="L485" s="2"/>
      <c r="M485" s="2"/>
      <c r="N485" s="2"/>
      <c r="O485" s="2"/>
      <c r="P485" s="2"/>
      <c r="Q485" s="2"/>
      <c r="R485" s="2"/>
      <c r="S485" s="2"/>
      <c r="T485" s="2"/>
      <c r="U485" s="2"/>
      <c r="V485" s="2"/>
      <c r="W485" s="2"/>
    </row>
    <row r="486" spans="1:23">
      <c r="A486" s="2"/>
      <c r="B486" s="2"/>
      <c r="C486" s="2"/>
      <c r="D486" s="2"/>
      <c r="E486" s="2"/>
      <c r="F486" s="2"/>
      <c r="G486" s="2"/>
      <c r="H486" s="2"/>
      <c r="I486" s="2"/>
      <c r="J486" s="2"/>
      <c r="K486" s="2"/>
      <c r="L486" s="2"/>
      <c r="M486" s="2"/>
      <c r="N486" s="2"/>
      <c r="O486" s="2"/>
      <c r="P486" s="2"/>
      <c r="Q486" s="2"/>
      <c r="R486" s="2"/>
      <c r="S486" s="2"/>
      <c r="T486" s="2"/>
      <c r="U486" s="2"/>
      <c r="V486" s="2"/>
      <c r="W486" s="2"/>
    </row>
    <row r="487" spans="1:23">
      <c r="A487" s="2"/>
      <c r="B487" s="2"/>
      <c r="C487" s="2"/>
      <c r="D487" s="2"/>
      <c r="E487" s="2"/>
      <c r="F487" s="2"/>
      <c r="G487" s="2"/>
      <c r="H487" s="2"/>
      <c r="I487" s="2"/>
      <c r="J487" s="2"/>
      <c r="K487" s="2"/>
      <c r="L487" s="2"/>
      <c r="M487" s="2"/>
      <c r="N487" s="2"/>
      <c r="O487" s="2"/>
      <c r="P487" s="2"/>
      <c r="Q487" s="2"/>
      <c r="R487" s="2"/>
      <c r="S487" s="2"/>
      <c r="T487" s="2"/>
      <c r="U487" s="2"/>
      <c r="V487" s="2"/>
      <c r="W487" s="2"/>
    </row>
    <row r="488" spans="1:23">
      <c r="A488" s="2"/>
      <c r="B488" s="2"/>
      <c r="C488" s="2"/>
      <c r="D488" s="2"/>
      <c r="E488" s="2"/>
      <c r="F488" s="2"/>
      <c r="G488" s="2"/>
      <c r="H488" s="2"/>
      <c r="I488" s="2"/>
      <c r="J488" s="2"/>
      <c r="K488" s="2"/>
      <c r="L488" s="2"/>
      <c r="M488" s="2"/>
      <c r="N488" s="2"/>
      <c r="O488" s="2"/>
      <c r="P488" s="2"/>
      <c r="Q488" s="2"/>
      <c r="R488" s="2"/>
      <c r="S488" s="2"/>
      <c r="T488" s="2"/>
      <c r="U488" s="2"/>
      <c r="V488" s="2"/>
      <c r="W488" s="2"/>
    </row>
    <row r="489" spans="1:23">
      <c r="A489" s="2"/>
      <c r="B489" s="2"/>
      <c r="C489" s="2"/>
      <c r="D489" s="2"/>
      <c r="E489" s="2"/>
      <c r="F489" s="2"/>
      <c r="G489" s="2"/>
      <c r="H489" s="2"/>
      <c r="I489" s="2"/>
      <c r="J489" s="2"/>
      <c r="K489" s="2"/>
      <c r="L489" s="2"/>
      <c r="M489" s="2"/>
      <c r="N489" s="2"/>
      <c r="O489" s="2"/>
      <c r="P489" s="2"/>
      <c r="Q489" s="2"/>
      <c r="R489" s="2"/>
      <c r="S489" s="2"/>
      <c r="T489" s="2"/>
      <c r="U489" s="2"/>
      <c r="V489" s="2"/>
      <c r="W489" s="2"/>
    </row>
    <row r="490" spans="1:23">
      <c r="A490" s="2"/>
      <c r="B490" s="2"/>
      <c r="C490" s="2"/>
      <c r="D490" s="2"/>
      <c r="E490" s="2"/>
      <c r="F490" s="2"/>
      <c r="G490" s="2"/>
      <c r="H490" s="2"/>
      <c r="I490" s="2"/>
      <c r="J490" s="2"/>
      <c r="K490" s="2"/>
      <c r="L490" s="2"/>
      <c r="M490" s="2"/>
      <c r="N490" s="2"/>
      <c r="O490" s="2"/>
      <c r="P490" s="2"/>
      <c r="Q490" s="2"/>
      <c r="R490" s="2"/>
      <c r="S490" s="2"/>
      <c r="T490" s="2"/>
      <c r="U490" s="2"/>
      <c r="V490" s="2"/>
      <c r="W490" s="2"/>
    </row>
    <row r="491" spans="1:23">
      <c r="A491" s="2"/>
      <c r="B491" s="2"/>
      <c r="C491" s="2"/>
      <c r="D491" s="2"/>
      <c r="E491" s="2"/>
      <c r="F491" s="2"/>
      <c r="G491" s="2"/>
      <c r="H491" s="2"/>
      <c r="I491" s="2"/>
      <c r="J491" s="2"/>
      <c r="K491" s="2"/>
      <c r="L491" s="2"/>
      <c r="M491" s="2"/>
      <c r="N491" s="2"/>
      <c r="O491" s="2"/>
      <c r="P491" s="2"/>
      <c r="Q491" s="2"/>
      <c r="R491" s="2"/>
      <c r="S491" s="2"/>
      <c r="T491" s="2"/>
      <c r="U491" s="2"/>
      <c r="V491" s="2"/>
      <c r="W491" s="2"/>
    </row>
    <row r="492" spans="1:23">
      <c r="A492" s="2"/>
      <c r="B492" s="2"/>
      <c r="C492" s="2"/>
      <c r="D492" s="2"/>
      <c r="E492" s="2"/>
      <c r="F492" s="2"/>
      <c r="G492" s="2"/>
      <c r="H492" s="2"/>
      <c r="I492" s="2"/>
      <c r="J492" s="2"/>
      <c r="K492" s="2"/>
      <c r="L492" s="2"/>
      <c r="M492" s="2"/>
      <c r="N492" s="2"/>
      <c r="O492" s="2"/>
      <c r="P492" s="2"/>
      <c r="Q492" s="2"/>
      <c r="R492" s="2"/>
      <c r="S492" s="2"/>
      <c r="T492" s="2"/>
      <c r="U492" s="2"/>
      <c r="V492" s="2"/>
      <c r="W492" s="2"/>
    </row>
    <row r="493" spans="1:23">
      <c r="A493" s="2"/>
      <c r="B493" s="2"/>
      <c r="C493" s="2"/>
      <c r="D493" s="2"/>
      <c r="E493" s="2"/>
      <c r="F493" s="2"/>
      <c r="G493" s="2"/>
      <c r="H493" s="2"/>
      <c r="I493" s="2"/>
      <c r="J493" s="2"/>
      <c r="K493" s="2"/>
      <c r="L493" s="2"/>
      <c r="M493" s="2"/>
      <c r="N493" s="2"/>
      <c r="O493" s="2"/>
      <c r="P493" s="2"/>
      <c r="Q493" s="2"/>
      <c r="R493" s="2"/>
      <c r="S493" s="2"/>
      <c r="T493" s="2"/>
      <c r="U493" s="2"/>
      <c r="V493" s="2"/>
      <c r="W493" s="2"/>
    </row>
    <row r="494" spans="1:23">
      <c r="A494" s="2"/>
      <c r="B494" s="2"/>
      <c r="C494" s="2"/>
      <c r="D494" s="2"/>
      <c r="E494" s="2"/>
      <c r="F494" s="2"/>
      <c r="G494" s="2"/>
      <c r="H494" s="2"/>
      <c r="I494" s="2"/>
      <c r="J494" s="2"/>
      <c r="K494" s="2"/>
      <c r="L494" s="2"/>
      <c r="M494" s="2"/>
      <c r="N494" s="2"/>
      <c r="O494" s="2"/>
      <c r="P494" s="2"/>
      <c r="Q494" s="2"/>
      <c r="R494" s="2"/>
      <c r="S494" s="2"/>
      <c r="T494" s="2"/>
      <c r="U494" s="2"/>
      <c r="V494" s="2"/>
      <c r="W494" s="2"/>
    </row>
    <row r="495" spans="1:23">
      <c r="A495" s="2"/>
      <c r="B495" s="2"/>
      <c r="C495" s="2"/>
      <c r="D495" s="2"/>
      <c r="E495" s="2"/>
      <c r="F495" s="2"/>
      <c r="G495" s="2"/>
      <c r="H495" s="2"/>
      <c r="I495" s="2"/>
      <c r="J495" s="2"/>
      <c r="K495" s="2"/>
      <c r="L495" s="2"/>
      <c r="M495" s="2"/>
      <c r="N495" s="2"/>
      <c r="O495" s="2"/>
      <c r="P495" s="2"/>
      <c r="Q495" s="2"/>
      <c r="R495" s="2"/>
      <c r="S495" s="2"/>
      <c r="T495" s="2"/>
      <c r="U495" s="2"/>
      <c r="V495" s="2"/>
      <c r="W495" s="2"/>
    </row>
    <row r="496" spans="1:23">
      <c r="A496" s="2"/>
      <c r="B496" s="2"/>
      <c r="C496" s="2"/>
      <c r="D496" s="2"/>
      <c r="E496" s="2"/>
      <c r="F496" s="2"/>
      <c r="G496" s="2"/>
      <c r="H496" s="2"/>
      <c r="I496" s="2"/>
      <c r="J496" s="2"/>
      <c r="K496" s="2"/>
      <c r="L496" s="2"/>
      <c r="M496" s="2"/>
      <c r="N496" s="2"/>
      <c r="O496" s="2"/>
      <c r="P496" s="2"/>
      <c r="Q496" s="2"/>
      <c r="R496" s="2"/>
      <c r="S496" s="2"/>
      <c r="T496" s="2"/>
      <c r="U496" s="2"/>
      <c r="V496" s="2"/>
      <c r="W496" s="2"/>
    </row>
    <row r="497" spans="1:23">
      <c r="A497" s="2"/>
      <c r="B497" s="2"/>
      <c r="C497" s="2"/>
      <c r="D497" s="2"/>
      <c r="E497" s="2"/>
      <c r="F497" s="2"/>
      <c r="G497" s="2"/>
      <c r="H497" s="2"/>
      <c r="I497" s="2"/>
      <c r="J497" s="2"/>
      <c r="K497" s="2"/>
      <c r="L497" s="2"/>
      <c r="M497" s="2"/>
      <c r="N497" s="2"/>
      <c r="O497" s="2"/>
      <c r="P497" s="2"/>
      <c r="Q497" s="2"/>
      <c r="R497" s="2"/>
      <c r="S497" s="2"/>
      <c r="T497" s="2"/>
      <c r="U497" s="2"/>
      <c r="V497" s="2"/>
      <c r="W497" s="2"/>
    </row>
    <row r="498" spans="1:23">
      <c r="A498" s="2"/>
      <c r="B498" s="2"/>
      <c r="C498" s="2"/>
      <c r="D498" s="2"/>
      <c r="E498" s="2"/>
      <c r="F498" s="2"/>
      <c r="G498" s="2"/>
      <c r="H498" s="2"/>
      <c r="I498" s="2"/>
      <c r="J498" s="2"/>
      <c r="K498" s="2"/>
      <c r="L498" s="2"/>
      <c r="M498" s="2"/>
      <c r="N498" s="2"/>
      <c r="O498" s="2"/>
      <c r="P498" s="2"/>
      <c r="Q498" s="2"/>
      <c r="R498" s="2"/>
      <c r="S498" s="2"/>
      <c r="T498" s="2"/>
      <c r="U498" s="2"/>
      <c r="V498" s="2"/>
      <c r="W498" s="2"/>
    </row>
    <row r="499" spans="1:23">
      <c r="A499" s="2"/>
      <c r="B499" s="2"/>
      <c r="C499" s="2"/>
      <c r="D499" s="2"/>
      <c r="E499" s="2"/>
      <c r="F499" s="2"/>
      <c r="G499" s="2"/>
      <c r="H499" s="2"/>
      <c r="I499" s="2"/>
      <c r="J499" s="2"/>
      <c r="K499" s="2"/>
      <c r="L499" s="2"/>
      <c r="M499" s="2"/>
      <c r="N499" s="2"/>
      <c r="O499" s="2"/>
      <c r="P499" s="2"/>
      <c r="Q499" s="2"/>
      <c r="R499" s="2"/>
      <c r="S499" s="2"/>
      <c r="T499" s="2"/>
      <c r="U499" s="2"/>
      <c r="V499" s="2"/>
      <c r="W499" s="2"/>
    </row>
    <row r="500" spans="1:23">
      <c r="A500" s="2"/>
      <c r="B500" s="2"/>
      <c r="C500" s="2"/>
      <c r="D500" s="2"/>
      <c r="E500" s="2"/>
      <c r="F500" s="2"/>
      <c r="G500" s="2"/>
      <c r="H500" s="2"/>
      <c r="I500" s="2"/>
      <c r="J500" s="2"/>
      <c r="K500" s="2"/>
      <c r="L500" s="2"/>
      <c r="M500" s="2"/>
      <c r="N500" s="2"/>
      <c r="O500" s="2"/>
      <c r="P500" s="2"/>
      <c r="Q500" s="2"/>
      <c r="R500" s="2"/>
      <c r="S500" s="2"/>
      <c r="T500" s="2"/>
      <c r="U500" s="2"/>
      <c r="V500" s="2"/>
      <c r="W500" s="2"/>
    </row>
    <row r="501" spans="1:23">
      <c r="A501" s="2"/>
      <c r="B501" s="2"/>
      <c r="C501" s="2"/>
      <c r="D501" s="2"/>
      <c r="E501" s="2"/>
      <c r="F501" s="2"/>
      <c r="G501" s="2"/>
      <c r="H501" s="2"/>
      <c r="I501" s="2"/>
      <c r="J501" s="2"/>
      <c r="K501" s="2"/>
      <c r="L501" s="2"/>
      <c r="M501" s="2"/>
      <c r="N501" s="2"/>
      <c r="O501" s="2"/>
      <c r="P501" s="2"/>
      <c r="Q501" s="2"/>
      <c r="R501" s="2"/>
      <c r="S501" s="2"/>
      <c r="T501" s="2"/>
      <c r="U501" s="2"/>
      <c r="V501" s="2"/>
      <c r="W501" s="2"/>
    </row>
    <row r="502" spans="1:23">
      <c r="A502" s="2"/>
      <c r="B502" s="2"/>
      <c r="C502" s="2"/>
      <c r="D502" s="2"/>
      <c r="E502" s="2"/>
      <c r="F502" s="2"/>
      <c r="G502" s="2"/>
      <c r="H502" s="2"/>
      <c r="I502" s="2"/>
      <c r="J502" s="2"/>
      <c r="K502" s="2"/>
      <c r="L502" s="2"/>
      <c r="M502" s="2"/>
      <c r="N502" s="2"/>
      <c r="O502" s="2"/>
      <c r="P502" s="2"/>
      <c r="Q502" s="2"/>
      <c r="R502" s="2"/>
      <c r="S502" s="2"/>
      <c r="T502" s="2"/>
      <c r="U502" s="2"/>
      <c r="V502" s="2"/>
      <c r="W502" s="2"/>
    </row>
    <row r="503" spans="1:23">
      <c r="A503" s="2"/>
      <c r="B503" s="2"/>
      <c r="C503" s="2"/>
      <c r="D503" s="2"/>
      <c r="E503" s="2"/>
      <c r="F503" s="2"/>
      <c r="G503" s="2"/>
      <c r="H503" s="2"/>
      <c r="I503" s="2"/>
      <c r="J503" s="2"/>
      <c r="K503" s="2"/>
      <c r="L503" s="2"/>
      <c r="M503" s="2"/>
      <c r="N503" s="2"/>
      <c r="O503" s="2"/>
      <c r="P503" s="2"/>
      <c r="Q503" s="2"/>
      <c r="R503" s="2"/>
      <c r="S503" s="2"/>
      <c r="T503" s="2"/>
      <c r="U503" s="2"/>
      <c r="V503" s="2"/>
      <c r="W503" s="2"/>
    </row>
    <row r="504" spans="1:23">
      <c r="A504" s="2"/>
      <c r="B504" s="2"/>
      <c r="C504" s="2"/>
      <c r="D504" s="2"/>
      <c r="E504" s="2"/>
      <c r="F504" s="2"/>
      <c r="G504" s="2"/>
      <c r="H504" s="2"/>
      <c r="I504" s="2"/>
      <c r="J504" s="2"/>
      <c r="K504" s="2"/>
      <c r="L504" s="2"/>
      <c r="M504" s="2"/>
      <c r="N504" s="2"/>
      <c r="O504" s="2"/>
      <c r="P504" s="2"/>
      <c r="Q504" s="2"/>
      <c r="R504" s="2"/>
      <c r="S504" s="2"/>
      <c r="T504" s="2"/>
      <c r="U504" s="2"/>
      <c r="V504" s="2"/>
      <c r="W504" s="2"/>
    </row>
    <row r="505" spans="1:23">
      <c r="A505" s="2"/>
      <c r="B505" s="2"/>
      <c r="C505" s="2"/>
      <c r="D505" s="2"/>
      <c r="E505" s="2"/>
      <c r="F505" s="2"/>
      <c r="G505" s="2"/>
      <c r="H505" s="2"/>
      <c r="I505" s="2"/>
      <c r="J505" s="2"/>
      <c r="K505" s="2"/>
      <c r="L505" s="2"/>
      <c r="M505" s="2"/>
      <c r="N505" s="2"/>
      <c r="O505" s="2"/>
      <c r="P505" s="2"/>
      <c r="Q505" s="2"/>
      <c r="R505" s="2"/>
      <c r="S505" s="2"/>
      <c r="T505" s="2"/>
      <c r="U505" s="2"/>
      <c r="V505" s="2"/>
      <c r="W505" s="2"/>
    </row>
    <row r="506" spans="1:23">
      <c r="A506" s="2"/>
      <c r="B506" s="2"/>
      <c r="C506" s="2"/>
      <c r="D506" s="2"/>
      <c r="E506" s="2"/>
      <c r="F506" s="2"/>
      <c r="G506" s="2"/>
      <c r="H506" s="2"/>
      <c r="I506" s="2"/>
      <c r="J506" s="2"/>
      <c r="K506" s="2"/>
      <c r="L506" s="2"/>
      <c r="M506" s="2"/>
      <c r="N506" s="2"/>
      <c r="O506" s="2"/>
      <c r="P506" s="2"/>
      <c r="Q506" s="2"/>
      <c r="R506" s="2"/>
      <c r="S506" s="2"/>
      <c r="T506" s="2"/>
      <c r="U506" s="2"/>
      <c r="V506" s="2"/>
      <c r="W506" s="2"/>
    </row>
    <row r="507" spans="1:23">
      <c r="A507" s="2"/>
      <c r="B507" s="2"/>
      <c r="C507" s="2"/>
      <c r="D507" s="2"/>
      <c r="E507" s="2"/>
      <c r="F507" s="2"/>
      <c r="G507" s="2"/>
      <c r="H507" s="2"/>
      <c r="I507" s="2"/>
      <c r="J507" s="2"/>
      <c r="K507" s="2"/>
      <c r="L507" s="2"/>
      <c r="M507" s="2"/>
      <c r="N507" s="2"/>
      <c r="O507" s="2"/>
      <c r="P507" s="2"/>
      <c r="Q507" s="2"/>
      <c r="R507" s="2"/>
      <c r="S507" s="2"/>
      <c r="T507" s="2"/>
      <c r="U507" s="2"/>
      <c r="V507" s="2"/>
      <c r="W507" s="2"/>
    </row>
    <row r="508" spans="1:23">
      <c r="A508" s="2"/>
      <c r="B508" s="2"/>
      <c r="C508" s="2"/>
      <c r="D508" s="2"/>
      <c r="E508" s="2"/>
      <c r="F508" s="2"/>
      <c r="G508" s="2"/>
      <c r="H508" s="2"/>
      <c r="I508" s="2"/>
      <c r="J508" s="2"/>
      <c r="K508" s="2"/>
      <c r="L508" s="2"/>
      <c r="M508" s="2"/>
      <c r="N508" s="2"/>
      <c r="O508" s="2"/>
      <c r="P508" s="2"/>
      <c r="Q508" s="2"/>
      <c r="R508" s="2"/>
      <c r="S508" s="2"/>
      <c r="T508" s="2"/>
      <c r="U508" s="2"/>
      <c r="V508" s="2"/>
      <c r="W508" s="2"/>
    </row>
    <row r="509" spans="1:23">
      <c r="A509" s="2"/>
      <c r="B509" s="2"/>
      <c r="C509" s="2"/>
      <c r="D509" s="2"/>
      <c r="E509" s="2"/>
      <c r="F509" s="2"/>
      <c r="G509" s="2"/>
      <c r="H509" s="2"/>
      <c r="I509" s="2"/>
      <c r="J509" s="2"/>
      <c r="K509" s="2"/>
      <c r="L509" s="2"/>
      <c r="M509" s="2"/>
      <c r="N509" s="2"/>
      <c r="O509" s="2"/>
      <c r="P509" s="2"/>
      <c r="Q509" s="2"/>
      <c r="R509" s="2"/>
      <c r="S509" s="2"/>
      <c r="T509" s="2"/>
      <c r="U509" s="2"/>
      <c r="V509" s="2"/>
      <c r="W509" s="2"/>
    </row>
    <row r="510" spans="1:23">
      <c r="A510" s="2"/>
      <c r="B510" s="2"/>
      <c r="C510" s="2"/>
      <c r="D510" s="2"/>
      <c r="E510" s="2"/>
      <c r="F510" s="2"/>
      <c r="G510" s="2"/>
      <c r="H510" s="2"/>
      <c r="I510" s="2"/>
      <c r="J510" s="2"/>
      <c r="K510" s="2"/>
      <c r="L510" s="2"/>
      <c r="M510" s="2"/>
      <c r="N510" s="2"/>
      <c r="O510" s="2"/>
      <c r="P510" s="2"/>
      <c r="Q510" s="2"/>
      <c r="R510" s="2"/>
      <c r="S510" s="2"/>
      <c r="T510" s="2"/>
      <c r="U510" s="2"/>
      <c r="V510" s="2"/>
      <c r="W510" s="2"/>
    </row>
    <row r="511" spans="1:23">
      <c r="A511" s="2"/>
      <c r="B511" s="2"/>
      <c r="C511" s="2"/>
      <c r="D511" s="2"/>
      <c r="E511" s="2"/>
      <c r="F511" s="2"/>
      <c r="G511" s="2"/>
      <c r="H511" s="2"/>
      <c r="I511" s="2"/>
      <c r="J511" s="2"/>
      <c r="K511" s="2"/>
      <c r="L511" s="2"/>
      <c r="M511" s="2"/>
      <c r="N511" s="2"/>
      <c r="O511" s="2"/>
      <c r="P511" s="2"/>
      <c r="Q511" s="2"/>
      <c r="R511" s="2"/>
      <c r="S511" s="2"/>
      <c r="T511" s="2"/>
      <c r="U511" s="2"/>
      <c r="V511" s="2"/>
      <c r="W511" s="2"/>
    </row>
    <row r="512" spans="1:23">
      <c r="A512" s="2"/>
      <c r="B512" s="2"/>
      <c r="C512" s="2"/>
      <c r="D512" s="2"/>
      <c r="E512" s="2"/>
      <c r="F512" s="2"/>
      <c r="G512" s="2"/>
      <c r="H512" s="2"/>
      <c r="I512" s="2"/>
      <c r="J512" s="2"/>
      <c r="K512" s="2"/>
      <c r="L512" s="2"/>
      <c r="M512" s="2"/>
      <c r="N512" s="2"/>
      <c r="O512" s="2"/>
      <c r="P512" s="2"/>
      <c r="Q512" s="2"/>
      <c r="R512" s="2"/>
      <c r="S512" s="2"/>
      <c r="T512" s="2"/>
      <c r="U512" s="2"/>
      <c r="V512" s="2"/>
      <c r="W512" s="2"/>
    </row>
    <row r="513" spans="1:23">
      <c r="A513" s="2"/>
      <c r="B513" s="2"/>
      <c r="C513" s="2"/>
      <c r="D513" s="2"/>
      <c r="E513" s="2"/>
      <c r="F513" s="2"/>
      <c r="G513" s="2"/>
      <c r="H513" s="2"/>
      <c r="I513" s="2"/>
      <c r="J513" s="2"/>
      <c r="K513" s="2"/>
      <c r="L513" s="2"/>
      <c r="M513" s="2"/>
      <c r="N513" s="2"/>
      <c r="O513" s="2"/>
      <c r="P513" s="2"/>
      <c r="Q513" s="2"/>
      <c r="R513" s="2"/>
      <c r="S513" s="2"/>
      <c r="T513" s="2"/>
      <c r="U513" s="2"/>
      <c r="V513" s="2"/>
      <c r="W513" s="2"/>
    </row>
    <row r="514" spans="1:23">
      <c r="A514" s="2"/>
      <c r="B514" s="2"/>
      <c r="C514" s="2"/>
      <c r="D514" s="2"/>
      <c r="E514" s="2"/>
      <c r="F514" s="2"/>
      <c r="G514" s="2"/>
      <c r="H514" s="2"/>
      <c r="I514" s="2"/>
      <c r="J514" s="2"/>
      <c r="K514" s="2"/>
      <c r="L514" s="2"/>
      <c r="M514" s="2"/>
      <c r="N514" s="2"/>
      <c r="O514" s="2"/>
      <c r="P514" s="2"/>
      <c r="Q514" s="2"/>
      <c r="R514" s="2"/>
      <c r="S514" s="2"/>
      <c r="T514" s="2"/>
      <c r="U514" s="2"/>
      <c r="V514" s="2"/>
      <c r="W514" s="2"/>
    </row>
    <row r="515" spans="1:23">
      <c r="A515" s="2"/>
      <c r="B515" s="2"/>
      <c r="C515" s="2"/>
      <c r="D515" s="2"/>
      <c r="E515" s="2"/>
      <c r="F515" s="2"/>
      <c r="G515" s="2"/>
      <c r="H515" s="2"/>
      <c r="I515" s="2"/>
      <c r="J515" s="2"/>
      <c r="K515" s="2"/>
      <c r="L515" s="2"/>
      <c r="M515" s="2"/>
      <c r="N515" s="2"/>
      <c r="O515" s="2"/>
      <c r="P515" s="2"/>
      <c r="Q515" s="2"/>
      <c r="R515" s="2"/>
      <c r="S515" s="2"/>
      <c r="T515" s="2"/>
      <c r="U515" s="2"/>
      <c r="V515" s="2"/>
      <c r="W515" s="2"/>
    </row>
    <row r="516" spans="1:23">
      <c r="A516" s="2"/>
      <c r="B516" s="2"/>
      <c r="C516" s="2"/>
      <c r="D516" s="2"/>
      <c r="E516" s="2"/>
      <c r="F516" s="2"/>
      <c r="G516" s="2"/>
      <c r="H516" s="2"/>
      <c r="I516" s="2"/>
      <c r="J516" s="2"/>
      <c r="K516" s="2"/>
      <c r="L516" s="2"/>
      <c r="M516" s="2"/>
      <c r="N516" s="2"/>
      <c r="O516" s="2"/>
      <c r="P516" s="2"/>
      <c r="Q516" s="2"/>
      <c r="R516" s="2"/>
      <c r="S516" s="2"/>
      <c r="T516" s="2"/>
      <c r="U516" s="2"/>
      <c r="V516" s="2"/>
      <c r="W516" s="2"/>
    </row>
    <row r="517" spans="1:23">
      <c r="A517" s="2"/>
      <c r="B517" s="2"/>
      <c r="C517" s="2"/>
      <c r="D517" s="2"/>
      <c r="E517" s="2"/>
      <c r="F517" s="2"/>
      <c r="G517" s="2"/>
      <c r="H517" s="2"/>
      <c r="I517" s="2"/>
      <c r="J517" s="2"/>
      <c r="K517" s="2"/>
      <c r="L517" s="2"/>
      <c r="M517" s="2"/>
      <c r="N517" s="2"/>
      <c r="O517" s="2"/>
      <c r="P517" s="2"/>
      <c r="Q517" s="2"/>
      <c r="R517" s="2"/>
      <c r="S517" s="2"/>
      <c r="T517" s="2"/>
      <c r="U517" s="2"/>
      <c r="V517" s="2"/>
      <c r="W517" s="2"/>
    </row>
    <row r="518" spans="1:23">
      <c r="A518" s="2"/>
      <c r="B518" s="2"/>
      <c r="C518" s="2"/>
      <c r="D518" s="2"/>
      <c r="E518" s="2"/>
      <c r="F518" s="2"/>
      <c r="G518" s="2"/>
      <c r="H518" s="2"/>
      <c r="I518" s="2"/>
      <c r="J518" s="2"/>
      <c r="K518" s="2"/>
      <c r="L518" s="2"/>
      <c r="M518" s="2"/>
      <c r="N518" s="2"/>
      <c r="O518" s="2"/>
      <c r="P518" s="2"/>
      <c r="Q518" s="2"/>
      <c r="R518" s="2"/>
      <c r="S518" s="2"/>
      <c r="T518" s="2"/>
      <c r="U518" s="2"/>
      <c r="V518" s="2"/>
      <c r="W518" s="2"/>
    </row>
    <row r="519" spans="1:23">
      <c r="A519" s="2"/>
      <c r="B519" s="2"/>
      <c r="C519" s="2"/>
      <c r="D519" s="2"/>
      <c r="E519" s="2"/>
      <c r="F519" s="2"/>
      <c r="G519" s="2"/>
      <c r="H519" s="2"/>
      <c r="I519" s="2"/>
      <c r="J519" s="2"/>
      <c r="K519" s="2"/>
      <c r="L519" s="2"/>
      <c r="M519" s="2"/>
      <c r="N519" s="2"/>
      <c r="O519" s="2"/>
      <c r="P519" s="2"/>
      <c r="Q519" s="2"/>
      <c r="R519" s="2"/>
      <c r="S519" s="2"/>
      <c r="T519" s="2"/>
      <c r="U519" s="2"/>
      <c r="V519" s="2"/>
      <c r="W519" s="2"/>
    </row>
    <row r="520" spans="1:23">
      <c r="A520" s="2"/>
      <c r="B520" s="2"/>
      <c r="C520" s="2"/>
      <c r="D520" s="2"/>
      <c r="E520" s="2"/>
      <c r="F520" s="2"/>
      <c r="G520" s="2"/>
      <c r="H520" s="2"/>
      <c r="I520" s="2"/>
      <c r="J520" s="2"/>
      <c r="K520" s="2"/>
      <c r="L520" s="2"/>
      <c r="M520" s="2"/>
      <c r="N520" s="2"/>
      <c r="O520" s="2"/>
      <c r="P520" s="2"/>
      <c r="Q520" s="2"/>
      <c r="R520" s="2"/>
      <c r="S520" s="2"/>
      <c r="T520" s="2"/>
      <c r="U520" s="2"/>
      <c r="V520" s="2"/>
      <c r="W520" s="2"/>
    </row>
    <row r="521" spans="1:23">
      <c r="A521" s="2"/>
      <c r="B521" s="2"/>
      <c r="C521" s="2"/>
      <c r="D521" s="2"/>
      <c r="E521" s="2"/>
      <c r="F521" s="2"/>
      <c r="G521" s="2"/>
      <c r="H521" s="2"/>
      <c r="I521" s="2"/>
      <c r="J521" s="2"/>
      <c r="K521" s="2"/>
      <c r="L521" s="2"/>
      <c r="M521" s="2"/>
      <c r="N521" s="2"/>
      <c r="O521" s="2"/>
      <c r="P521" s="2"/>
      <c r="Q521" s="2"/>
      <c r="R521" s="2"/>
      <c r="S521" s="2"/>
      <c r="T521" s="2"/>
      <c r="U521" s="2"/>
      <c r="V521" s="2"/>
      <c r="W521" s="2"/>
    </row>
    <row r="522" spans="1:23">
      <c r="A522" s="2"/>
      <c r="B522" s="2"/>
      <c r="C522" s="2"/>
      <c r="D522" s="2"/>
      <c r="E522" s="2"/>
      <c r="F522" s="2"/>
      <c r="G522" s="2"/>
      <c r="H522" s="2"/>
      <c r="I522" s="2"/>
      <c r="J522" s="2"/>
      <c r="K522" s="2"/>
      <c r="L522" s="2"/>
      <c r="M522" s="2"/>
      <c r="N522" s="2"/>
      <c r="O522" s="2"/>
      <c r="P522" s="2"/>
      <c r="Q522" s="2"/>
      <c r="R522" s="2"/>
      <c r="S522" s="2"/>
      <c r="T522" s="2"/>
      <c r="U522" s="2"/>
      <c r="V522" s="2"/>
      <c r="W522" s="2"/>
    </row>
    <row r="523" spans="1:23">
      <c r="A523" s="2"/>
      <c r="B523" s="2"/>
      <c r="C523" s="2"/>
      <c r="D523" s="2"/>
      <c r="E523" s="2"/>
      <c r="F523" s="2"/>
      <c r="G523" s="2"/>
      <c r="H523" s="2"/>
      <c r="I523" s="2"/>
      <c r="J523" s="2"/>
      <c r="K523" s="2"/>
      <c r="L523" s="2"/>
      <c r="M523" s="2"/>
      <c r="N523" s="2"/>
      <c r="O523" s="2"/>
      <c r="P523" s="2"/>
      <c r="Q523" s="2"/>
      <c r="R523" s="2"/>
      <c r="S523" s="2"/>
      <c r="T523" s="2"/>
      <c r="U523" s="2"/>
      <c r="V523" s="2"/>
      <c r="W523" s="2"/>
    </row>
    <row r="524" spans="1:23">
      <c r="A524" s="2"/>
      <c r="B524" s="2"/>
      <c r="C524" s="2"/>
      <c r="D524" s="2"/>
      <c r="E524" s="2"/>
      <c r="F524" s="2"/>
      <c r="G524" s="2"/>
      <c r="H524" s="2"/>
      <c r="I524" s="2"/>
      <c r="J524" s="2"/>
      <c r="K524" s="2"/>
      <c r="L524" s="2"/>
      <c r="M524" s="2"/>
      <c r="N524" s="2"/>
      <c r="O524" s="2"/>
      <c r="P524" s="2"/>
      <c r="Q524" s="2"/>
      <c r="R524" s="2"/>
      <c r="S524" s="2"/>
      <c r="T524" s="2"/>
      <c r="U524" s="2"/>
      <c r="V524" s="2"/>
      <c r="W524" s="2"/>
    </row>
    <row r="525" spans="1:23">
      <c r="A525" s="2"/>
      <c r="B525" s="2"/>
      <c r="C525" s="2"/>
      <c r="D525" s="2"/>
      <c r="E525" s="2"/>
      <c r="F525" s="2"/>
      <c r="G525" s="2"/>
      <c r="H525" s="2"/>
      <c r="I525" s="2"/>
      <c r="J525" s="2"/>
      <c r="K525" s="2"/>
      <c r="L525" s="2"/>
      <c r="M525" s="2"/>
      <c r="N525" s="2"/>
      <c r="O525" s="2"/>
      <c r="P525" s="2"/>
      <c r="Q525" s="2"/>
      <c r="R525" s="2"/>
      <c r="S525" s="2"/>
      <c r="T525" s="2"/>
      <c r="U525" s="2"/>
      <c r="V525" s="2"/>
      <c r="W525" s="2"/>
    </row>
    <row r="526" spans="1:23">
      <c r="A526" s="2"/>
      <c r="B526" s="2"/>
      <c r="C526" s="2"/>
      <c r="D526" s="2"/>
      <c r="E526" s="2"/>
      <c r="F526" s="2"/>
      <c r="G526" s="2"/>
      <c r="H526" s="2"/>
      <c r="I526" s="2"/>
      <c r="J526" s="2"/>
      <c r="K526" s="2"/>
      <c r="L526" s="2"/>
      <c r="M526" s="2"/>
      <c r="N526" s="2"/>
      <c r="O526" s="2"/>
      <c r="P526" s="2"/>
      <c r="Q526" s="2"/>
      <c r="R526" s="2"/>
      <c r="S526" s="2"/>
      <c r="T526" s="2"/>
      <c r="U526" s="2"/>
      <c r="V526" s="2"/>
      <c r="W526" s="2"/>
    </row>
    <row r="527" spans="1:23">
      <c r="A527" s="2"/>
      <c r="B527" s="2"/>
      <c r="C527" s="2"/>
      <c r="D527" s="2"/>
      <c r="E527" s="2"/>
      <c r="F527" s="2"/>
      <c r="G527" s="2"/>
      <c r="H527" s="2"/>
      <c r="I527" s="2"/>
      <c r="J527" s="2"/>
      <c r="K527" s="2"/>
      <c r="L527" s="2"/>
      <c r="M527" s="2"/>
      <c r="N527" s="2"/>
      <c r="O527" s="2"/>
      <c r="P527" s="2"/>
      <c r="Q527" s="2"/>
      <c r="R527" s="2"/>
      <c r="S527" s="2"/>
      <c r="T527" s="2"/>
      <c r="U527" s="2"/>
      <c r="V527" s="2"/>
      <c r="W527" s="2"/>
    </row>
    <row r="528" spans="1:23">
      <c r="A528" s="2"/>
      <c r="B528" s="2"/>
      <c r="C528" s="2"/>
      <c r="D528" s="2"/>
      <c r="E528" s="2"/>
      <c r="F528" s="2"/>
      <c r="G528" s="2"/>
      <c r="H528" s="2"/>
      <c r="I528" s="2"/>
      <c r="J528" s="2"/>
      <c r="K528" s="2"/>
      <c r="L528" s="2"/>
      <c r="M528" s="2"/>
      <c r="N528" s="2"/>
      <c r="O528" s="2"/>
      <c r="P528" s="2"/>
      <c r="Q528" s="2"/>
      <c r="R528" s="2"/>
      <c r="S528" s="2"/>
      <c r="T528" s="2"/>
      <c r="U528" s="2"/>
      <c r="V528" s="2"/>
      <c r="W528" s="2"/>
    </row>
    <row r="529" spans="1:23">
      <c r="A529" s="2"/>
      <c r="B529" s="2"/>
      <c r="C529" s="2"/>
      <c r="D529" s="2"/>
      <c r="E529" s="2"/>
      <c r="F529" s="2"/>
      <c r="G529" s="2"/>
      <c r="H529" s="2"/>
      <c r="I529" s="2"/>
      <c r="J529" s="2"/>
      <c r="K529" s="2"/>
      <c r="L529" s="2"/>
      <c r="M529" s="2"/>
      <c r="N529" s="2"/>
      <c r="O529" s="2"/>
      <c r="P529" s="2"/>
      <c r="Q529" s="2"/>
      <c r="R529" s="2"/>
      <c r="S529" s="2"/>
      <c r="T529" s="2"/>
      <c r="U529" s="2"/>
      <c r="V529" s="2"/>
      <c r="W529" s="2"/>
    </row>
    <row r="530" spans="1:23">
      <c r="A530" s="2"/>
      <c r="B530" s="2"/>
      <c r="C530" s="2"/>
      <c r="D530" s="2"/>
      <c r="E530" s="2"/>
      <c r="F530" s="2"/>
      <c r="G530" s="2"/>
      <c r="H530" s="2"/>
      <c r="I530" s="2"/>
      <c r="J530" s="2"/>
      <c r="K530" s="2"/>
      <c r="L530" s="2"/>
      <c r="M530" s="2"/>
      <c r="N530" s="2"/>
      <c r="O530" s="2"/>
      <c r="P530" s="2"/>
      <c r="Q530" s="2"/>
      <c r="R530" s="2"/>
      <c r="S530" s="2"/>
      <c r="T530" s="2"/>
      <c r="U530" s="2"/>
      <c r="V530" s="2"/>
      <c r="W530" s="2"/>
    </row>
    <row r="531" spans="1:23">
      <c r="A531" s="2"/>
      <c r="B531" s="2"/>
      <c r="C531" s="2"/>
      <c r="D531" s="2"/>
      <c r="E531" s="2"/>
      <c r="F531" s="2"/>
      <c r="G531" s="2"/>
      <c r="H531" s="2"/>
      <c r="I531" s="2"/>
      <c r="J531" s="2"/>
      <c r="K531" s="2"/>
      <c r="L531" s="2"/>
      <c r="M531" s="2"/>
      <c r="N531" s="2"/>
      <c r="O531" s="2"/>
      <c r="P531" s="2"/>
      <c r="Q531" s="2"/>
      <c r="R531" s="2"/>
      <c r="S531" s="2"/>
      <c r="T531" s="2"/>
      <c r="U531" s="2"/>
      <c r="V531" s="2"/>
      <c r="W531" s="2"/>
    </row>
    <row r="532" spans="1:23">
      <c r="A532" s="2"/>
      <c r="B532" s="2"/>
      <c r="C532" s="2"/>
      <c r="D532" s="2"/>
      <c r="E532" s="2"/>
      <c r="F532" s="2"/>
      <c r="G532" s="2"/>
      <c r="H532" s="2"/>
      <c r="I532" s="2"/>
      <c r="J532" s="2"/>
      <c r="K532" s="2"/>
      <c r="L532" s="2"/>
      <c r="M532" s="2"/>
      <c r="N532" s="2"/>
      <c r="O532" s="2"/>
      <c r="P532" s="2"/>
      <c r="Q532" s="2"/>
      <c r="R532" s="2"/>
      <c r="S532" s="2"/>
      <c r="T532" s="2"/>
      <c r="U532" s="2"/>
      <c r="V532" s="2"/>
      <c r="W532" s="2"/>
    </row>
    <row r="533" spans="1:23">
      <c r="A533" s="2"/>
      <c r="B533" s="2"/>
      <c r="C533" s="2"/>
      <c r="D533" s="2"/>
      <c r="E533" s="2"/>
      <c r="F533" s="2"/>
      <c r="G533" s="2"/>
      <c r="H533" s="2"/>
      <c r="I533" s="2"/>
      <c r="J533" s="2"/>
      <c r="K533" s="2"/>
      <c r="L533" s="2"/>
      <c r="M533" s="2"/>
      <c r="N533" s="2"/>
      <c r="O533" s="2"/>
      <c r="P533" s="2"/>
      <c r="Q533" s="2"/>
      <c r="R533" s="2"/>
      <c r="S533" s="2"/>
      <c r="T533" s="2"/>
      <c r="U533" s="2"/>
      <c r="V533" s="2"/>
      <c r="W533" s="2"/>
    </row>
    <row r="534" spans="1:23">
      <c r="A534" s="2"/>
      <c r="B534" s="2"/>
      <c r="C534" s="2"/>
      <c r="D534" s="2"/>
      <c r="E534" s="2"/>
      <c r="F534" s="2"/>
      <c r="G534" s="2"/>
      <c r="H534" s="2"/>
      <c r="I534" s="2"/>
      <c r="J534" s="2"/>
      <c r="K534" s="2"/>
      <c r="L534" s="2"/>
      <c r="M534" s="2"/>
      <c r="N534" s="2"/>
      <c r="O534" s="2"/>
      <c r="P534" s="2"/>
      <c r="Q534" s="2"/>
      <c r="R534" s="2"/>
      <c r="S534" s="2"/>
      <c r="T534" s="2"/>
      <c r="U534" s="2"/>
      <c r="V534" s="2"/>
      <c r="W534" s="2"/>
    </row>
    <row r="535" spans="1:23">
      <c r="A535" s="2"/>
      <c r="B535" s="2"/>
      <c r="C535" s="2"/>
      <c r="D535" s="2"/>
      <c r="E535" s="2"/>
      <c r="F535" s="2"/>
      <c r="G535" s="2"/>
      <c r="H535" s="2"/>
      <c r="I535" s="2"/>
      <c r="J535" s="2"/>
      <c r="K535" s="2"/>
      <c r="L535" s="2"/>
      <c r="M535" s="2"/>
      <c r="N535" s="2"/>
      <c r="O535" s="2"/>
      <c r="P535" s="2"/>
      <c r="Q535" s="2"/>
      <c r="R535" s="2"/>
      <c r="S535" s="2"/>
      <c r="T535" s="2"/>
      <c r="U535" s="2"/>
      <c r="V535" s="2"/>
      <c r="W535" s="2"/>
    </row>
    <row r="536" spans="1:23">
      <c r="A536" s="2"/>
      <c r="B536" s="2"/>
      <c r="C536" s="2"/>
      <c r="D536" s="2"/>
      <c r="E536" s="2"/>
      <c r="F536" s="2"/>
      <c r="G536" s="2"/>
      <c r="H536" s="2"/>
      <c r="I536" s="2"/>
      <c r="J536" s="2"/>
      <c r="K536" s="2"/>
      <c r="L536" s="2"/>
      <c r="M536" s="2"/>
      <c r="N536" s="2"/>
      <c r="O536" s="2"/>
      <c r="P536" s="2"/>
      <c r="Q536" s="2"/>
      <c r="R536" s="2"/>
      <c r="S536" s="2"/>
      <c r="T536" s="2"/>
      <c r="U536" s="2"/>
      <c r="V536" s="2"/>
      <c r="W536" s="2"/>
    </row>
    <row r="537" spans="1:23">
      <c r="A537" s="2"/>
      <c r="B537" s="2"/>
      <c r="C537" s="2"/>
      <c r="D537" s="2"/>
      <c r="E537" s="2"/>
      <c r="F537" s="2"/>
      <c r="G537" s="2"/>
      <c r="H537" s="2"/>
      <c r="I537" s="2"/>
      <c r="J537" s="2"/>
      <c r="K537" s="2"/>
      <c r="L537" s="2"/>
      <c r="M537" s="2"/>
      <c r="N537" s="2"/>
      <c r="O537" s="2"/>
      <c r="P537" s="2"/>
      <c r="Q537" s="2"/>
      <c r="R537" s="2"/>
      <c r="S537" s="2"/>
      <c r="T537" s="2"/>
      <c r="U537" s="2"/>
      <c r="V537" s="2"/>
      <c r="W537" s="2"/>
    </row>
    <row r="538" spans="1:23">
      <c r="A538" s="2"/>
      <c r="B538" s="2"/>
      <c r="C538" s="2"/>
      <c r="D538" s="2"/>
      <c r="E538" s="2"/>
      <c r="F538" s="2"/>
      <c r="G538" s="2"/>
      <c r="H538" s="2"/>
      <c r="I538" s="2"/>
      <c r="J538" s="2"/>
      <c r="K538" s="2"/>
      <c r="L538" s="2"/>
      <c r="M538" s="2"/>
      <c r="N538" s="2"/>
      <c r="O538" s="2"/>
      <c r="P538" s="2"/>
      <c r="Q538" s="2"/>
      <c r="R538" s="2"/>
      <c r="S538" s="2"/>
      <c r="T538" s="2"/>
      <c r="U538" s="2"/>
      <c r="V538" s="2"/>
      <c r="W538" s="2"/>
    </row>
    <row r="539" spans="1:23">
      <c r="A539" s="2"/>
      <c r="B539" s="2"/>
      <c r="C539" s="2"/>
      <c r="D539" s="2"/>
      <c r="E539" s="2"/>
      <c r="F539" s="2"/>
      <c r="G539" s="2"/>
      <c r="H539" s="2"/>
      <c r="I539" s="2"/>
      <c r="J539" s="2"/>
      <c r="K539" s="2"/>
      <c r="L539" s="2"/>
      <c r="M539" s="2"/>
      <c r="N539" s="2"/>
      <c r="O539" s="2"/>
      <c r="P539" s="2"/>
      <c r="Q539" s="2"/>
      <c r="R539" s="2"/>
      <c r="S539" s="2"/>
      <c r="T539" s="2"/>
      <c r="U539" s="2"/>
      <c r="V539" s="2"/>
      <c r="W539" s="2"/>
    </row>
    <row r="540" spans="1:23">
      <c r="A540" s="2"/>
      <c r="B540" s="2"/>
      <c r="C540" s="2"/>
      <c r="D540" s="2"/>
      <c r="E540" s="2"/>
      <c r="F540" s="2"/>
      <c r="G540" s="2"/>
      <c r="H540" s="2"/>
      <c r="I540" s="2"/>
      <c r="J540" s="2"/>
      <c r="K540" s="2"/>
      <c r="L540" s="2"/>
      <c r="M540" s="2"/>
      <c r="N540" s="2"/>
      <c r="O540" s="2"/>
      <c r="P540" s="2"/>
      <c r="Q540" s="2"/>
      <c r="R540" s="2"/>
      <c r="S540" s="2"/>
      <c r="T540" s="2"/>
      <c r="U540" s="2"/>
      <c r="V540" s="2"/>
      <c r="W540" s="2"/>
    </row>
    <row r="541" spans="1:23">
      <c r="A541" s="2"/>
      <c r="B541" s="2"/>
      <c r="C541" s="2"/>
      <c r="D541" s="2"/>
      <c r="E541" s="2"/>
      <c r="F541" s="2"/>
      <c r="G541" s="2"/>
      <c r="H541" s="2"/>
      <c r="I541" s="2"/>
      <c r="J541" s="2"/>
      <c r="K541" s="2"/>
      <c r="L541" s="2"/>
      <c r="M541" s="2"/>
      <c r="N541" s="2"/>
      <c r="O541" s="2"/>
      <c r="P541" s="2"/>
      <c r="Q541" s="2"/>
      <c r="R541" s="2"/>
      <c r="S541" s="2"/>
      <c r="T541" s="2"/>
      <c r="U541" s="2"/>
      <c r="V541" s="2"/>
      <c r="W541" s="2"/>
    </row>
    <row r="542" spans="1:23">
      <c r="A542" s="2"/>
      <c r="B542" s="2"/>
      <c r="C542" s="2"/>
      <c r="D542" s="2"/>
      <c r="E542" s="2"/>
      <c r="F542" s="2"/>
      <c r="G542" s="2"/>
      <c r="H542" s="2"/>
      <c r="I542" s="2"/>
      <c r="J542" s="2"/>
      <c r="K542" s="2"/>
      <c r="L542" s="2"/>
      <c r="M542" s="2"/>
      <c r="N542" s="2"/>
      <c r="O542" s="2"/>
      <c r="P542" s="2"/>
      <c r="Q542" s="2"/>
      <c r="R542" s="2"/>
      <c r="S542" s="2"/>
      <c r="T542" s="2"/>
      <c r="U542" s="2"/>
      <c r="V542" s="2"/>
      <c r="W542" s="2"/>
    </row>
    <row r="543" spans="1:23">
      <c r="A543" s="2"/>
      <c r="B543" s="2"/>
      <c r="C543" s="2"/>
      <c r="D543" s="2"/>
      <c r="E543" s="2"/>
      <c r="F543" s="2"/>
      <c r="G543" s="2"/>
      <c r="H543" s="2"/>
      <c r="I543" s="2"/>
      <c r="J543" s="2"/>
      <c r="K543" s="2"/>
      <c r="L543" s="2"/>
      <c r="M543" s="2"/>
      <c r="N543" s="2"/>
      <c r="O543" s="2"/>
      <c r="P543" s="2"/>
      <c r="Q543" s="2"/>
      <c r="R543" s="2"/>
      <c r="S543" s="2"/>
      <c r="T543" s="2"/>
      <c r="U543" s="2"/>
      <c r="V543" s="2"/>
      <c r="W543" s="2"/>
    </row>
    <row r="544" spans="1:23">
      <c r="A544" s="2"/>
      <c r="B544" s="2"/>
      <c r="C544" s="2"/>
      <c r="D544" s="2"/>
      <c r="E544" s="2"/>
      <c r="F544" s="2"/>
      <c r="G544" s="2"/>
      <c r="H544" s="2"/>
      <c r="I544" s="2"/>
      <c r="J544" s="2"/>
      <c r="K544" s="2"/>
      <c r="L544" s="2"/>
      <c r="M544" s="2"/>
      <c r="N544" s="2"/>
      <c r="O544" s="2"/>
      <c r="P544" s="2"/>
      <c r="Q544" s="2"/>
      <c r="R544" s="2"/>
      <c r="S544" s="2"/>
      <c r="T544" s="2"/>
      <c r="U544" s="2"/>
      <c r="V544" s="2"/>
      <c r="W544" s="2"/>
    </row>
    <row r="545" spans="1:23">
      <c r="A545" s="2"/>
      <c r="B545" s="2"/>
      <c r="C545" s="2"/>
      <c r="D545" s="2"/>
      <c r="E545" s="2"/>
      <c r="F545" s="2"/>
      <c r="G545" s="2"/>
      <c r="H545" s="2"/>
      <c r="I545" s="2"/>
      <c r="J545" s="2"/>
      <c r="K545" s="2"/>
      <c r="L545" s="2"/>
      <c r="M545" s="2"/>
      <c r="N545" s="2"/>
      <c r="O545" s="2"/>
      <c r="P545" s="2"/>
      <c r="Q545" s="2"/>
      <c r="R545" s="2"/>
      <c r="S545" s="2"/>
      <c r="T545" s="2"/>
      <c r="U545" s="2"/>
      <c r="V545" s="2"/>
      <c r="W545" s="2"/>
    </row>
    <row r="546" spans="1:23">
      <c r="A546" s="2"/>
      <c r="B546" s="2"/>
      <c r="C546" s="2"/>
      <c r="D546" s="2"/>
      <c r="E546" s="2"/>
      <c r="F546" s="2"/>
      <c r="G546" s="2"/>
      <c r="H546" s="2"/>
      <c r="I546" s="2"/>
      <c r="J546" s="2"/>
      <c r="K546" s="2"/>
      <c r="L546" s="2"/>
      <c r="M546" s="2"/>
      <c r="N546" s="2"/>
      <c r="O546" s="2"/>
      <c r="P546" s="2"/>
      <c r="Q546" s="2"/>
      <c r="R546" s="2"/>
      <c r="S546" s="2"/>
      <c r="T546" s="2"/>
      <c r="U546" s="2"/>
      <c r="V546" s="2"/>
      <c r="W546" s="2"/>
    </row>
    <row r="547" spans="1:23">
      <c r="A547" s="2"/>
      <c r="B547" s="2"/>
      <c r="C547" s="2"/>
      <c r="D547" s="2"/>
      <c r="E547" s="2"/>
      <c r="F547" s="2"/>
      <c r="G547" s="2"/>
      <c r="H547" s="2"/>
      <c r="I547" s="2"/>
      <c r="J547" s="2"/>
      <c r="K547" s="2"/>
      <c r="L547" s="2"/>
      <c r="M547" s="2"/>
      <c r="N547" s="2"/>
      <c r="O547" s="2"/>
      <c r="P547" s="2"/>
      <c r="Q547" s="2"/>
      <c r="R547" s="2"/>
      <c r="S547" s="2"/>
      <c r="T547" s="2"/>
      <c r="U547" s="2"/>
      <c r="V547" s="2"/>
      <c r="W547" s="2"/>
    </row>
    <row r="548" spans="1:23">
      <c r="A548" s="2"/>
      <c r="B548" s="2"/>
      <c r="C548" s="2"/>
      <c r="D548" s="2"/>
      <c r="E548" s="2"/>
      <c r="F548" s="2"/>
      <c r="G548" s="2"/>
      <c r="H548" s="2"/>
      <c r="I548" s="2"/>
      <c r="J548" s="2"/>
      <c r="K548" s="2"/>
      <c r="L548" s="2"/>
      <c r="M548" s="2"/>
      <c r="N548" s="2"/>
      <c r="O548" s="2"/>
      <c r="P548" s="2"/>
      <c r="Q548" s="2"/>
      <c r="R548" s="2"/>
      <c r="S548" s="2"/>
      <c r="T548" s="2"/>
      <c r="U548" s="2"/>
      <c r="V548" s="2"/>
      <c r="W548" s="2"/>
    </row>
    <row r="549" spans="1:23">
      <c r="A549" s="2"/>
      <c r="B549" s="2"/>
      <c r="C549" s="2"/>
      <c r="D549" s="2"/>
      <c r="E549" s="2"/>
      <c r="F549" s="2"/>
      <c r="G549" s="2"/>
      <c r="H549" s="2"/>
      <c r="I549" s="2"/>
      <c r="J549" s="2"/>
      <c r="K549" s="2"/>
      <c r="L549" s="2"/>
      <c r="M549" s="2"/>
      <c r="N549" s="2"/>
      <c r="O549" s="2"/>
      <c r="P549" s="2"/>
      <c r="Q549" s="2"/>
      <c r="R549" s="2"/>
      <c r="S549" s="2"/>
      <c r="T549" s="2"/>
      <c r="U549" s="2"/>
      <c r="V549" s="2"/>
      <c r="W549" s="2"/>
    </row>
    <row r="550" spans="1:23">
      <c r="A550" s="2"/>
      <c r="B550" s="2"/>
      <c r="C550" s="2"/>
      <c r="D550" s="2"/>
      <c r="E550" s="2"/>
      <c r="F550" s="2"/>
      <c r="G550" s="2"/>
      <c r="H550" s="2"/>
      <c r="I550" s="2"/>
      <c r="J550" s="2"/>
      <c r="K550" s="2"/>
      <c r="L550" s="2"/>
      <c r="M550" s="2"/>
      <c r="N550" s="2"/>
      <c r="O550" s="2"/>
      <c r="P550" s="2"/>
      <c r="Q550" s="2"/>
      <c r="R550" s="2"/>
      <c r="S550" s="2"/>
      <c r="T550" s="2"/>
      <c r="U550" s="2"/>
      <c r="V550" s="2"/>
      <c r="W550" s="2"/>
    </row>
    <row r="551" spans="1:23">
      <c r="A551" s="2"/>
      <c r="B551" s="2"/>
      <c r="C551" s="2"/>
      <c r="D551" s="2"/>
      <c r="E551" s="2"/>
      <c r="F551" s="2"/>
      <c r="G551" s="2"/>
      <c r="H551" s="2"/>
      <c r="I551" s="2"/>
      <c r="J551" s="2"/>
      <c r="K551" s="2"/>
      <c r="L551" s="2"/>
      <c r="M551" s="2"/>
      <c r="N551" s="2"/>
      <c r="O551" s="2"/>
      <c r="P551" s="2"/>
      <c r="Q551" s="2"/>
      <c r="R551" s="2"/>
      <c r="S551" s="2"/>
      <c r="T551" s="2"/>
      <c r="U551" s="2"/>
      <c r="V551" s="2"/>
      <c r="W551" s="2"/>
    </row>
    <row r="552" spans="1:23">
      <c r="A552" s="2"/>
      <c r="B552" s="2"/>
      <c r="C552" s="2"/>
      <c r="D552" s="2"/>
      <c r="E552" s="2"/>
      <c r="F552" s="2"/>
      <c r="G552" s="2"/>
      <c r="H552" s="2"/>
      <c r="I552" s="2"/>
      <c r="J552" s="2"/>
      <c r="K552" s="2"/>
      <c r="L552" s="2"/>
      <c r="M552" s="2"/>
      <c r="N552" s="2"/>
      <c r="O552" s="2"/>
      <c r="P552" s="2"/>
      <c r="Q552" s="2"/>
      <c r="R552" s="2"/>
      <c r="S552" s="2"/>
      <c r="T552" s="2"/>
      <c r="U552" s="2"/>
      <c r="V552" s="2"/>
      <c r="W552" s="2"/>
    </row>
    <row r="553" spans="1:23">
      <c r="A553" s="2"/>
      <c r="B553" s="2"/>
      <c r="C553" s="2"/>
      <c r="D553" s="2"/>
      <c r="E553" s="2"/>
      <c r="F553" s="2"/>
      <c r="G553" s="2"/>
      <c r="H553" s="2"/>
      <c r="I553" s="2"/>
      <c r="J553" s="2"/>
      <c r="K553" s="2"/>
      <c r="L553" s="2"/>
      <c r="M553" s="2"/>
      <c r="N553" s="2"/>
      <c r="O553" s="2"/>
      <c r="P553" s="2"/>
      <c r="Q553" s="2"/>
      <c r="R553" s="2"/>
      <c r="S553" s="2"/>
      <c r="T553" s="2"/>
      <c r="U553" s="2"/>
      <c r="V553" s="2"/>
      <c r="W553" s="2"/>
    </row>
    <row r="554" spans="1:23">
      <c r="A554" s="2"/>
      <c r="B554" s="2"/>
      <c r="C554" s="2"/>
      <c r="D554" s="2"/>
      <c r="E554" s="2"/>
      <c r="F554" s="2"/>
      <c r="G554" s="2"/>
      <c r="H554" s="2"/>
      <c r="I554" s="2"/>
      <c r="J554" s="2"/>
      <c r="K554" s="2"/>
      <c r="L554" s="2"/>
      <c r="M554" s="2"/>
      <c r="N554" s="2"/>
      <c r="O554" s="2"/>
      <c r="P554" s="2"/>
      <c r="Q554" s="2"/>
      <c r="R554" s="2"/>
      <c r="S554" s="2"/>
      <c r="T554" s="2"/>
      <c r="U554" s="2"/>
      <c r="V554" s="2"/>
      <c r="W554" s="2"/>
    </row>
    <row r="555" spans="1:23">
      <c r="A555" s="2"/>
      <c r="B555" s="2"/>
      <c r="C555" s="2"/>
      <c r="D555" s="2"/>
      <c r="E555" s="2"/>
      <c r="F555" s="2"/>
      <c r="G555" s="2"/>
      <c r="H555" s="2"/>
      <c r="I555" s="2"/>
      <c r="J555" s="2"/>
      <c r="K555" s="2"/>
      <c r="L555" s="2"/>
      <c r="M555" s="2"/>
      <c r="N555" s="2"/>
      <c r="O555" s="2"/>
      <c r="P555" s="2"/>
      <c r="Q555" s="2"/>
      <c r="R555" s="2"/>
      <c r="S555" s="2"/>
      <c r="T555" s="2"/>
      <c r="U555" s="2"/>
      <c r="V555" s="2"/>
      <c r="W555" s="2"/>
    </row>
    <row r="556" spans="1:23">
      <c r="A556" s="2"/>
      <c r="B556" s="2"/>
      <c r="C556" s="2"/>
      <c r="D556" s="2"/>
      <c r="E556" s="2"/>
      <c r="F556" s="2"/>
      <c r="G556" s="2"/>
      <c r="H556" s="2"/>
      <c r="I556" s="2"/>
      <c r="J556" s="2"/>
      <c r="K556" s="2"/>
      <c r="L556" s="2"/>
      <c r="M556" s="2"/>
      <c r="N556" s="2"/>
      <c r="O556" s="2"/>
      <c r="P556" s="2"/>
      <c r="Q556" s="2"/>
      <c r="R556" s="2"/>
      <c r="S556" s="2"/>
      <c r="T556" s="2"/>
      <c r="U556" s="2"/>
      <c r="V556" s="2"/>
      <c r="W556" s="2"/>
    </row>
    <row r="557" spans="1:23">
      <c r="A557" s="2"/>
      <c r="B557" s="2"/>
      <c r="C557" s="2"/>
      <c r="D557" s="2"/>
      <c r="E557" s="2"/>
      <c r="F557" s="2"/>
      <c r="G557" s="2"/>
      <c r="H557" s="2"/>
      <c r="I557" s="2"/>
      <c r="J557" s="2"/>
      <c r="K557" s="2"/>
      <c r="L557" s="2"/>
      <c r="M557" s="2"/>
      <c r="N557" s="2"/>
      <c r="O557" s="2"/>
      <c r="P557" s="2"/>
      <c r="Q557" s="2"/>
      <c r="R557" s="2"/>
      <c r="S557" s="2"/>
      <c r="T557" s="2"/>
      <c r="U557" s="2"/>
      <c r="V557" s="2"/>
      <c r="W557" s="2"/>
    </row>
    <row r="558" spans="1:23">
      <c r="A558" s="2"/>
      <c r="B558" s="2"/>
      <c r="C558" s="2"/>
      <c r="D558" s="2"/>
      <c r="E558" s="2"/>
      <c r="F558" s="2"/>
      <c r="G558" s="2"/>
      <c r="H558" s="2"/>
      <c r="I558" s="2"/>
      <c r="J558" s="2"/>
      <c r="K558" s="2"/>
      <c r="L558" s="2"/>
      <c r="M558" s="2"/>
      <c r="N558" s="2"/>
      <c r="O558" s="2"/>
      <c r="P558" s="2"/>
      <c r="Q558" s="2"/>
      <c r="R558" s="2"/>
      <c r="S558" s="2"/>
      <c r="T558" s="2"/>
      <c r="U558" s="2"/>
      <c r="V558" s="2"/>
      <c r="W558" s="2"/>
    </row>
    <row r="559" spans="1:23">
      <c r="A559" s="2"/>
      <c r="B559" s="2"/>
      <c r="C559" s="2"/>
      <c r="D559" s="2"/>
      <c r="E559" s="2"/>
      <c r="F559" s="2"/>
      <c r="G559" s="2"/>
      <c r="H559" s="2"/>
      <c r="I559" s="2"/>
      <c r="J559" s="2"/>
      <c r="K559" s="2"/>
      <c r="L559" s="2"/>
      <c r="M559" s="2"/>
      <c r="N559" s="2"/>
      <c r="O559" s="2"/>
      <c r="P559" s="2"/>
      <c r="Q559" s="2"/>
      <c r="R559" s="2"/>
      <c r="S559" s="2"/>
      <c r="T559" s="2"/>
      <c r="U559" s="2"/>
      <c r="V559" s="2"/>
      <c r="W559" s="2"/>
    </row>
    <row r="560" spans="1:23">
      <c r="A560" s="2"/>
      <c r="B560" s="2"/>
      <c r="C560" s="2"/>
      <c r="D560" s="2"/>
      <c r="E560" s="2"/>
      <c r="F560" s="2"/>
      <c r="G560" s="2"/>
      <c r="H560" s="2"/>
      <c r="I560" s="2"/>
      <c r="J560" s="2"/>
      <c r="K560" s="2"/>
      <c r="L560" s="2"/>
      <c r="M560" s="2"/>
      <c r="N560" s="2"/>
      <c r="O560" s="2"/>
      <c r="P560" s="2"/>
      <c r="Q560" s="2"/>
      <c r="R560" s="2"/>
      <c r="S560" s="2"/>
      <c r="T560" s="2"/>
      <c r="U560" s="2"/>
      <c r="V560" s="2"/>
      <c r="W560" s="2"/>
    </row>
    <row r="561" spans="1:23">
      <c r="A561" s="2"/>
      <c r="B561" s="2"/>
      <c r="C561" s="2"/>
      <c r="D561" s="2"/>
      <c r="E561" s="2"/>
      <c r="F561" s="2"/>
      <c r="G561" s="2"/>
      <c r="H561" s="2"/>
      <c r="I561" s="2"/>
      <c r="J561" s="2"/>
      <c r="K561" s="2"/>
      <c r="L561" s="2"/>
      <c r="M561" s="2"/>
      <c r="N561" s="2"/>
      <c r="O561" s="2"/>
      <c r="P561" s="2"/>
      <c r="Q561" s="2"/>
      <c r="R561" s="2"/>
      <c r="S561" s="2"/>
      <c r="T561" s="2"/>
      <c r="U561" s="2"/>
      <c r="V561" s="2"/>
      <c r="W561" s="2"/>
    </row>
    <row r="562" spans="1:23">
      <c r="A562" s="2"/>
      <c r="B562" s="2"/>
      <c r="C562" s="2"/>
      <c r="D562" s="2"/>
      <c r="E562" s="2"/>
      <c r="F562" s="2"/>
      <c r="G562" s="2"/>
      <c r="H562" s="2"/>
      <c r="I562" s="2"/>
      <c r="J562" s="2"/>
      <c r="K562" s="2"/>
      <c r="L562" s="2"/>
      <c r="M562" s="2"/>
      <c r="N562" s="2"/>
      <c r="O562" s="2"/>
      <c r="P562" s="2"/>
      <c r="Q562" s="2"/>
      <c r="R562" s="2"/>
      <c r="S562" s="2"/>
      <c r="T562" s="2"/>
      <c r="U562" s="2"/>
      <c r="V562" s="2"/>
      <c r="W562" s="2"/>
    </row>
    <row r="563" spans="1:23">
      <c r="A563" s="2"/>
      <c r="B563" s="2"/>
      <c r="C563" s="2"/>
      <c r="D563" s="2"/>
      <c r="E563" s="2"/>
      <c r="F563" s="2"/>
      <c r="G563" s="2"/>
      <c r="H563" s="2"/>
      <c r="I563" s="2"/>
      <c r="J563" s="2"/>
      <c r="K563" s="2"/>
      <c r="L563" s="2"/>
      <c r="M563" s="2"/>
      <c r="N563" s="2"/>
      <c r="O563" s="2"/>
      <c r="P563" s="2"/>
      <c r="Q563" s="2"/>
      <c r="R563" s="2"/>
      <c r="S563" s="2"/>
      <c r="T563" s="2"/>
      <c r="U563" s="2"/>
      <c r="V563" s="2"/>
      <c r="W563" s="2"/>
    </row>
    <row r="564" spans="1:23">
      <c r="A564" s="2"/>
      <c r="B564" s="2"/>
      <c r="C564" s="2"/>
      <c r="D564" s="2"/>
      <c r="E564" s="2"/>
      <c r="F564" s="2"/>
      <c r="G564" s="2"/>
      <c r="H564" s="2"/>
      <c r="I564" s="2"/>
      <c r="J564" s="2"/>
      <c r="K564" s="2"/>
      <c r="L564" s="2"/>
      <c r="M564" s="2"/>
      <c r="N564" s="2"/>
      <c r="O564" s="2"/>
      <c r="P564" s="2"/>
      <c r="Q564" s="2"/>
      <c r="R564" s="2"/>
      <c r="S564" s="2"/>
      <c r="T564" s="2"/>
      <c r="U564" s="2"/>
      <c r="V564" s="2"/>
      <c r="W564" s="2"/>
    </row>
    <row r="565" spans="1:23">
      <c r="A565" s="2"/>
      <c r="B565" s="2"/>
      <c r="C565" s="2"/>
      <c r="D565" s="2"/>
      <c r="E565" s="2"/>
      <c r="F565" s="2"/>
      <c r="G565" s="2"/>
      <c r="H565" s="2"/>
      <c r="I565" s="2"/>
      <c r="J565" s="2"/>
      <c r="K565" s="2"/>
      <c r="L565" s="2"/>
      <c r="M565" s="2"/>
      <c r="N565" s="2"/>
      <c r="O565" s="2"/>
      <c r="P565" s="2"/>
      <c r="Q565" s="2"/>
      <c r="R565" s="2"/>
      <c r="S565" s="2"/>
      <c r="T565" s="2"/>
      <c r="U565" s="2"/>
      <c r="V565" s="2"/>
      <c r="W565" s="2"/>
    </row>
    <row r="566" spans="1:23">
      <c r="A566" s="2"/>
      <c r="B566" s="2"/>
      <c r="C566" s="2"/>
      <c r="D566" s="2"/>
      <c r="E566" s="2"/>
      <c r="F566" s="2"/>
      <c r="G566" s="2"/>
      <c r="H566" s="2"/>
      <c r="I566" s="2"/>
      <c r="J566" s="2"/>
      <c r="K566" s="2"/>
      <c r="L566" s="2"/>
      <c r="M566" s="2"/>
      <c r="N566" s="2"/>
      <c r="O566" s="2"/>
      <c r="P566" s="2"/>
      <c r="Q566" s="2"/>
      <c r="R566" s="2"/>
      <c r="S566" s="2"/>
      <c r="T566" s="2"/>
      <c r="U566" s="2"/>
      <c r="V566" s="2"/>
      <c r="W566" s="2"/>
    </row>
    <row r="567" spans="1:23">
      <c r="A567" s="2"/>
      <c r="B567" s="2"/>
      <c r="C567" s="2"/>
      <c r="D567" s="2"/>
      <c r="E567" s="2"/>
      <c r="F567" s="2"/>
      <c r="G567" s="2"/>
      <c r="H567" s="2"/>
      <c r="I567" s="2"/>
      <c r="J567" s="2"/>
      <c r="K567" s="2"/>
      <c r="L567" s="2"/>
      <c r="M567" s="2"/>
      <c r="N567" s="2"/>
      <c r="O567" s="2"/>
      <c r="P567" s="2"/>
      <c r="Q567" s="2"/>
      <c r="R567" s="2"/>
      <c r="S567" s="2"/>
      <c r="T567" s="2"/>
      <c r="U567" s="2"/>
      <c r="V567" s="2"/>
      <c r="W567" s="2"/>
    </row>
    <row r="568" spans="1:23">
      <c r="A568" s="2"/>
      <c r="B568" s="2"/>
      <c r="C568" s="2"/>
      <c r="D568" s="2"/>
      <c r="E568" s="2"/>
      <c r="F568" s="2"/>
      <c r="G568" s="2"/>
      <c r="H568" s="2"/>
      <c r="I568" s="2"/>
      <c r="J568" s="2"/>
      <c r="K568" s="2"/>
      <c r="L568" s="2"/>
      <c r="M568" s="2"/>
      <c r="N568" s="2"/>
      <c r="O568" s="2"/>
      <c r="P568" s="2"/>
      <c r="Q568" s="2"/>
      <c r="R568" s="2"/>
      <c r="S568" s="2"/>
      <c r="T568" s="2"/>
      <c r="U568" s="2"/>
      <c r="V568" s="2"/>
      <c r="W568" s="2"/>
    </row>
    <row r="569" spans="1:23">
      <c r="A569" s="2"/>
      <c r="B569" s="2"/>
      <c r="C569" s="2"/>
      <c r="D569" s="2"/>
      <c r="E569" s="2"/>
      <c r="F569" s="2"/>
      <c r="G569" s="2"/>
      <c r="H569" s="2"/>
      <c r="I569" s="2"/>
      <c r="J569" s="2"/>
      <c r="K569" s="2"/>
      <c r="L569" s="2"/>
      <c r="M569" s="2"/>
      <c r="N569" s="2"/>
      <c r="O569" s="2"/>
      <c r="P569" s="2"/>
      <c r="Q569" s="2"/>
      <c r="R569" s="2"/>
      <c r="S569" s="2"/>
      <c r="T569" s="2"/>
      <c r="U569" s="2"/>
      <c r="V569" s="2"/>
      <c r="W569" s="2"/>
    </row>
    <row r="570" spans="1:23">
      <c r="A570" s="2"/>
      <c r="B570" s="2"/>
      <c r="C570" s="2"/>
      <c r="D570" s="2"/>
      <c r="E570" s="2"/>
      <c r="F570" s="2"/>
      <c r="G570" s="2"/>
      <c r="H570" s="2"/>
      <c r="I570" s="2"/>
      <c r="J570" s="2"/>
      <c r="K570" s="2"/>
      <c r="L570" s="2"/>
      <c r="M570" s="2"/>
      <c r="N570" s="2"/>
      <c r="O570" s="2"/>
      <c r="P570" s="2"/>
      <c r="Q570" s="2"/>
      <c r="R570" s="2"/>
      <c r="S570" s="2"/>
      <c r="T570" s="2"/>
      <c r="U570" s="2"/>
      <c r="V570" s="2"/>
      <c r="W570" s="2"/>
    </row>
    <row r="571" spans="1:23">
      <c r="A571" s="2"/>
      <c r="B571" s="2"/>
      <c r="C571" s="2"/>
      <c r="D571" s="2"/>
      <c r="E571" s="2"/>
      <c r="F571" s="2"/>
      <c r="G571" s="2"/>
      <c r="H571" s="2"/>
      <c r="I571" s="2"/>
      <c r="J571" s="2"/>
      <c r="K571" s="2"/>
      <c r="L571" s="2"/>
      <c r="M571" s="2"/>
      <c r="N571" s="2"/>
      <c r="O571" s="2"/>
      <c r="P571" s="2"/>
      <c r="Q571" s="2"/>
      <c r="R571" s="2"/>
      <c r="S571" s="2"/>
      <c r="T571" s="2"/>
      <c r="U571" s="2"/>
      <c r="V571" s="2"/>
      <c r="W571" s="2"/>
    </row>
    <row r="572" spans="1:23">
      <c r="A572" s="2"/>
      <c r="B572" s="2"/>
      <c r="C572" s="2"/>
      <c r="D572" s="2"/>
      <c r="E572" s="2"/>
      <c r="F572" s="2"/>
      <c r="G572" s="2"/>
      <c r="H572" s="2"/>
      <c r="I572" s="2"/>
      <c r="J572" s="2"/>
      <c r="K572" s="2"/>
      <c r="L572" s="2"/>
      <c r="M572" s="2"/>
      <c r="N572" s="2"/>
      <c r="O572" s="2"/>
      <c r="P572" s="2"/>
      <c r="Q572" s="2"/>
      <c r="R572" s="2"/>
      <c r="S572" s="2"/>
      <c r="T572" s="2"/>
      <c r="U572" s="2"/>
      <c r="V572" s="2"/>
      <c r="W572" s="2"/>
    </row>
    <row r="573" spans="1:23">
      <c r="A573" s="2"/>
      <c r="B573" s="2"/>
      <c r="C573" s="2"/>
      <c r="D573" s="2"/>
      <c r="E573" s="2"/>
      <c r="F573" s="2"/>
      <c r="G573" s="2"/>
      <c r="H573" s="2"/>
      <c r="I573" s="2"/>
      <c r="J573" s="2"/>
      <c r="K573" s="2"/>
      <c r="L573" s="2"/>
      <c r="M573" s="2"/>
      <c r="N573" s="2"/>
      <c r="O573" s="2"/>
      <c r="P573" s="2"/>
      <c r="Q573" s="2"/>
      <c r="R573" s="2"/>
      <c r="S573" s="2"/>
      <c r="T573" s="2"/>
      <c r="U573" s="2"/>
      <c r="V573" s="2"/>
      <c r="W573" s="2"/>
    </row>
    <row r="574" spans="1:23">
      <c r="A574" s="2"/>
      <c r="B574" s="2"/>
      <c r="C574" s="2"/>
      <c r="D574" s="2"/>
      <c r="E574" s="2"/>
      <c r="F574" s="2"/>
      <c r="G574" s="2"/>
      <c r="H574" s="2"/>
      <c r="I574" s="2"/>
      <c r="J574" s="2"/>
      <c r="K574" s="2"/>
      <c r="L574" s="2"/>
      <c r="M574" s="2"/>
      <c r="N574" s="2"/>
      <c r="O574" s="2"/>
      <c r="P574" s="2"/>
      <c r="Q574" s="2"/>
      <c r="R574" s="2"/>
      <c r="S574" s="2"/>
      <c r="T574" s="2"/>
      <c r="U574" s="2"/>
      <c r="V574" s="2"/>
      <c r="W574" s="2"/>
    </row>
    <row r="575" spans="1:23">
      <c r="A575" s="2"/>
      <c r="B575" s="2"/>
      <c r="C575" s="2"/>
      <c r="D575" s="2"/>
      <c r="E575" s="2"/>
      <c r="F575" s="2"/>
      <c r="G575" s="2"/>
      <c r="H575" s="2"/>
      <c r="I575" s="2"/>
      <c r="J575" s="2"/>
      <c r="K575" s="2"/>
      <c r="L575" s="2"/>
      <c r="M575" s="2"/>
      <c r="N575" s="2"/>
      <c r="O575" s="2"/>
      <c r="P575" s="2"/>
      <c r="Q575" s="2"/>
      <c r="R575" s="2"/>
      <c r="S575" s="2"/>
      <c r="T575" s="2"/>
      <c r="U575" s="2"/>
      <c r="V575" s="2"/>
      <c r="W575" s="2"/>
    </row>
    <row r="576" spans="1:23">
      <c r="A576" s="2"/>
      <c r="B576" s="2"/>
      <c r="C576" s="2"/>
      <c r="D576" s="2"/>
      <c r="E576" s="2"/>
      <c r="F576" s="2"/>
      <c r="G576" s="2"/>
      <c r="H576" s="2"/>
      <c r="I576" s="2"/>
      <c r="J576" s="2"/>
      <c r="K576" s="2"/>
      <c r="L576" s="2"/>
      <c r="M576" s="2"/>
      <c r="N576" s="2"/>
      <c r="O576" s="2"/>
      <c r="P576" s="2"/>
      <c r="Q576" s="2"/>
      <c r="R576" s="2"/>
      <c r="S576" s="2"/>
      <c r="T576" s="2"/>
      <c r="U576" s="2"/>
      <c r="V576" s="2"/>
      <c r="W576" s="2"/>
    </row>
    <row r="577" spans="1:23">
      <c r="A577" s="2"/>
      <c r="B577" s="2"/>
      <c r="C577" s="2"/>
      <c r="D577" s="2"/>
      <c r="E577" s="2"/>
      <c r="F577" s="2"/>
      <c r="G577" s="2"/>
      <c r="H577" s="2"/>
      <c r="I577" s="2"/>
      <c r="J577" s="2"/>
      <c r="K577" s="2"/>
      <c r="L577" s="2"/>
      <c r="M577" s="2"/>
      <c r="N577" s="2"/>
      <c r="O577" s="2"/>
      <c r="P577" s="2"/>
      <c r="Q577" s="2"/>
      <c r="R577" s="2"/>
      <c r="S577" s="2"/>
      <c r="T577" s="2"/>
      <c r="U577" s="2"/>
      <c r="V577" s="2"/>
      <c r="W577" s="2"/>
    </row>
    <row r="578" spans="1:23">
      <c r="A578" s="2"/>
      <c r="B578" s="2"/>
      <c r="C578" s="2"/>
      <c r="D578" s="2"/>
      <c r="E578" s="2"/>
      <c r="F578" s="2"/>
      <c r="G578" s="2"/>
      <c r="H578" s="2"/>
      <c r="I578" s="2"/>
      <c r="J578" s="2"/>
      <c r="K578" s="2"/>
      <c r="L578" s="2"/>
      <c r="M578" s="2"/>
      <c r="N578" s="2"/>
      <c r="O578" s="2"/>
      <c r="P578" s="2"/>
      <c r="Q578" s="2"/>
      <c r="R578" s="2"/>
      <c r="S578" s="2"/>
      <c r="T578" s="2"/>
      <c r="U578" s="2"/>
      <c r="V578" s="2"/>
      <c r="W578" s="2"/>
    </row>
    <row r="579" spans="1:23">
      <c r="A579" s="2"/>
      <c r="B579" s="2"/>
      <c r="C579" s="2"/>
      <c r="D579" s="2"/>
      <c r="E579" s="2"/>
      <c r="F579" s="2"/>
      <c r="G579" s="2"/>
      <c r="H579" s="2"/>
      <c r="I579" s="2"/>
      <c r="J579" s="2"/>
      <c r="K579" s="2"/>
      <c r="L579" s="2"/>
      <c r="M579" s="2"/>
      <c r="N579" s="2"/>
      <c r="O579" s="2"/>
      <c r="P579" s="2"/>
      <c r="Q579" s="2"/>
      <c r="R579" s="2"/>
      <c r="S579" s="2"/>
      <c r="T579" s="2"/>
      <c r="U579" s="2"/>
      <c r="V579" s="2"/>
      <c r="W579" s="2"/>
    </row>
    <row r="580" spans="1:23">
      <c r="A580" s="2"/>
      <c r="B580" s="2"/>
      <c r="C580" s="2"/>
      <c r="D580" s="2"/>
      <c r="E580" s="2"/>
      <c r="F580" s="2"/>
      <c r="G580" s="2"/>
      <c r="H580" s="2"/>
      <c r="I580" s="2"/>
      <c r="J580" s="2"/>
      <c r="K580" s="2"/>
      <c r="L580" s="2"/>
      <c r="M580" s="2"/>
      <c r="N580" s="2"/>
      <c r="O580" s="2"/>
      <c r="P580" s="2"/>
      <c r="Q580" s="2"/>
      <c r="R580" s="2"/>
      <c r="S580" s="2"/>
      <c r="T580" s="2"/>
      <c r="U580" s="2"/>
      <c r="V580" s="2"/>
      <c r="W580" s="2"/>
    </row>
    <row r="581" spans="1:23">
      <c r="A581" s="2"/>
      <c r="B581" s="2"/>
      <c r="C581" s="2"/>
      <c r="D581" s="2"/>
      <c r="E581" s="2"/>
      <c r="F581" s="2"/>
      <c r="G581" s="2"/>
      <c r="H581" s="2"/>
      <c r="I581" s="2"/>
      <c r="J581" s="2"/>
      <c r="K581" s="2"/>
      <c r="L581" s="2"/>
      <c r="M581" s="2"/>
      <c r="N581" s="2"/>
      <c r="O581" s="2"/>
      <c r="P581" s="2"/>
      <c r="Q581" s="2"/>
      <c r="R581" s="2"/>
      <c r="S581" s="2"/>
      <c r="T581" s="2"/>
      <c r="U581" s="2"/>
      <c r="V581" s="2"/>
      <c r="W581" s="2"/>
    </row>
    <row r="582" spans="1:23">
      <c r="A582" s="2"/>
      <c r="B582" s="2"/>
      <c r="C582" s="2"/>
      <c r="D582" s="2"/>
      <c r="E582" s="2"/>
      <c r="F582" s="2"/>
      <c r="G582" s="2"/>
      <c r="H582" s="2"/>
      <c r="I582" s="2"/>
      <c r="J582" s="2"/>
      <c r="K582" s="2"/>
      <c r="L582" s="2"/>
      <c r="M582" s="2"/>
      <c r="N582" s="2"/>
      <c r="O582" s="2"/>
      <c r="P582" s="2"/>
      <c r="Q582" s="2"/>
      <c r="R582" s="2"/>
      <c r="S582" s="2"/>
      <c r="T582" s="2"/>
      <c r="U582" s="2"/>
      <c r="V582" s="2"/>
      <c r="W582" s="2"/>
    </row>
    <row r="583" spans="1:23">
      <c r="A583" s="2"/>
      <c r="B583" s="2"/>
      <c r="C583" s="2"/>
      <c r="D583" s="2"/>
      <c r="E583" s="2"/>
      <c r="F583" s="2"/>
      <c r="G583" s="2"/>
      <c r="H583" s="2"/>
      <c r="I583" s="2"/>
      <c r="J583" s="2"/>
      <c r="K583" s="2"/>
      <c r="L583" s="2"/>
      <c r="M583" s="2"/>
      <c r="N583" s="2"/>
      <c r="O583" s="2"/>
      <c r="P583" s="2"/>
      <c r="Q583" s="2"/>
      <c r="R583" s="2"/>
      <c r="S583" s="2"/>
      <c r="T583" s="2"/>
      <c r="U583" s="2"/>
      <c r="V583" s="2"/>
      <c r="W583" s="2"/>
    </row>
    <row r="584" spans="1:23">
      <c r="A584" s="2"/>
      <c r="B584" s="2"/>
      <c r="C584" s="2"/>
      <c r="D584" s="2"/>
      <c r="E584" s="2"/>
      <c r="F584" s="2"/>
      <c r="G584" s="2"/>
      <c r="H584" s="2"/>
      <c r="I584" s="2"/>
      <c r="J584" s="2"/>
      <c r="K584" s="2"/>
      <c r="L584" s="2"/>
      <c r="M584" s="2"/>
      <c r="N584" s="2"/>
      <c r="O584" s="2"/>
      <c r="P584" s="2"/>
      <c r="Q584" s="2"/>
      <c r="R584" s="2"/>
      <c r="S584" s="2"/>
      <c r="T584" s="2"/>
      <c r="U584" s="2"/>
      <c r="V584" s="2"/>
      <c r="W584" s="2"/>
    </row>
    <row r="585" spans="1:23">
      <c r="A585" s="2"/>
      <c r="B585" s="2"/>
      <c r="C585" s="2"/>
      <c r="D585" s="2"/>
      <c r="E585" s="2"/>
      <c r="F585" s="2"/>
      <c r="G585" s="2"/>
      <c r="H585" s="2"/>
      <c r="I585" s="2"/>
      <c r="J585" s="2"/>
      <c r="K585" s="2"/>
      <c r="L585" s="2"/>
      <c r="M585" s="2"/>
      <c r="N585" s="2"/>
      <c r="O585" s="2"/>
      <c r="P585" s="2"/>
      <c r="Q585" s="2"/>
      <c r="R585" s="2"/>
      <c r="S585" s="2"/>
      <c r="T585" s="2"/>
      <c r="U585" s="2"/>
      <c r="V585" s="2"/>
      <c r="W585" s="2"/>
    </row>
    <row r="586" spans="1:23">
      <c r="A586" s="2"/>
      <c r="B586" s="2"/>
      <c r="C586" s="2"/>
      <c r="D586" s="2"/>
      <c r="E586" s="2"/>
      <c r="F586" s="2"/>
      <c r="G586" s="2"/>
      <c r="H586" s="2"/>
      <c r="I586" s="2"/>
      <c r="J586" s="2"/>
      <c r="K586" s="2"/>
      <c r="L586" s="2"/>
      <c r="M586" s="2"/>
      <c r="N586" s="2"/>
      <c r="O586" s="2"/>
      <c r="P586" s="2"/>
      <c r="Q586" s="2"/>
      <c r="R586" s="2"/>
      <c r="S586" s="2"/>
      <c r="T586" s="2"/>
      <c r="U586" s="2"/>
      <c r="V586" s="2"/>
      <c r="W586" s="2"/>
    </row>
    <row r="587" spans="1:23">
      <c r="A587" s="2"/>
      <c r="B587" s="2"/>
      <c r="C587" s="2"/>
      <c r="D587" s="2"/>
      <c r="E587" s="2"/>
      <c r="F587" s="2"/>
      <c r="G587" s="2"/>
      <c r="H587" s="2"/>
      <c r="I587" s="2"/>
      <c r="J587" s="2"/>
      <c r="K587" s="2"/>
      <c r="L587" s="2"/>
      <c r="M587" s="2"/>
      <c r="N587" s="2"/>
      <c r="O587" s="2"/>
      <c r="P587" s="2"/>
      <c r="Q587" s="2"/>
      <c r="R587" s="2"/>
      <c r="S587" s="2"/>
      <c r="T587" s="2"/>
      <c r="U587" s="2"/>
      <c r="V587" s="2"/>
      <c r="W587" s="2"/>
    </row>
    <row r="588" spans="1:23">
      <c r="A588" s="2"/>
      <c r="B588" s="2"/>
      <c r="C588" s="2"/>
      <c r="D588" s="2"/>
      <c r="E588" s="2"/>
      <c r="F588" s="2"/>
      <c r="G588" s="2"/>
      <c r="H588" s="2"/>
      <c r="I588" s="2"/>
      <c r="J588" s="2"/>
      <c r="K588" s="2"/>
      <c r="L588" s="2"/>
      <c r="M588" s="2"/>
      <c r="N588" s="2"/>
      <c r="O588" s="2"/>
      <c r="P588" s="2"/>
      <c r="Q588" s="2"/>
      <c r="R588" s="2"/>
      <c r="S588" s="2"/>
      <c r="T588" s="2"/>
      <c r="U588" s="2"/>
      <c r="V588" s="2"/>
      <c r="W588" s="2"/>
    </row>
    <row r="589" spans="1:23">
      <c r="A589" s="2"/>
      <c r="B589" s="2"/>
      <c r="C589" s="2"/>
      <c r="D589" s="2"/>
      <c r="E589" s="2"/>
      <c r="F589" s="2"/>
      <c r="G589" s="2"/>
      <c r="H589" s="2"/>
      <c r="I589" s="2"/>
      <c r="J589" s="2"/>
      <c r="K589" s="2"/>
      <c r="L589" s="2"/>
      <c r="M589" s="2"/>
      <c r="N589" s="2"/>
      <c r="O589" s="2"/>
      <c r="P589" s="2"/>
      <c r="Q589" s="2"/>
      <c r="R589" s="2"/>
      <c r="S589" s="2"/>
      <c r="T589" s="2"/>
      <c r="U589" s="2"/>
      <c r="V589" s="2"/>
      <c r="W589" s="2"/>
    </row>
    <row r="590" spans="1:23">
      <c r="A590" s="2"/>
      <c r="B590" s="2"/>
      <c r="C590" s="2"/>
      <c r="D590" s="2"/>
      <c r="E590" s="2"/>
      <c r="F590" s="2"/>
      <c r="G590" s="2"/>
      <c r="H590" s="2"/>
      <c r="I590" s="2"/>
      <c r="J590" s="2"/>
      <c r="K590" s="2"/>
      <c r="L590" s="2"/>
      <c r="M590" s="2"/>
      <c r="N590" s="2"/>
      <c r="O590" s="2"/>
      <c r="P590" s="2"/>
      <c r="Q590" s="2"/>
      <c r="R590" s="2"/>
      <c r="S590" s="2"/>
      <c r="T590" s="2"/>
      <c r="U590" s="2"/>
      <c r="V590" s="2"/>
      <c r="W590" s="2"/>
    </row>
    <row r="591" spans="1:23">
      <c r="A591" s="2"/>
      <c r="B591" s="2"/>
      <c r="C591" s="2"/>
      <c r="D591" s="2"/>
      <c r="E591" s="2"/>
      <c r="F591" s="2"/>
      <c r="G591" s="2"/>
      <c r="H591" s="2"/>
      <c r="I591" s="2"/>
      <c r="J591" s="2"/>
      <c r="K591" s="2"/>
      <c r="L591" s="2"/>
      <c r="M591" s="2"/>
      <c r="N591" s="2"/>
      <c r="O591" s="2"/>
      <c r="P591" s="2"/>
      <c r="Q591" s="2"/>
      <c r="R591" s="2"/>
      <c r="S591" s="2"/>
      <c r="T591" s="2"/>
      <c r="U591" s="2"/>
      <c r="V591" s="2"/>
      <c r="W591" s="2"/>
    </row>
    <row r="592" spans="1:23">
      <c r="A592" s="2"/>
      <c r="B592" s="2"/>
      <c r="C592" s="2"/>
      <c r="D592" s="2"/>
      <c r="E592" s="2"/>
      <c r="F592" s="2"/>
      <c r="G592" s="2"/>
      <c r="H592" s="2"/>
      <c r="I592" s="2"/>
      <c r="J592" s="2"/>
      <c r="K592" s="2"/>
      <c r="L592" s="2"/>
      <c r="M592" s="2"/>
      <c r="N592" s="2"/>
      <c r="O592" s="2"/>
      <c r="P592" s="2"/>
      <c r="Q592" s="2"/>
      <c r="R592" s="2"/>
      <c r="S592" s="2"/>
      <c r="T592" s="2"/>
      <c r="U592" s="2"/>
      <c r="V592" s="2"/>
      <c r="W592" s="2"/>
    </row>
    <row r="593" spans="1:23">
      <c r="A593" s="2"/>
      <c r="B593" s="2"/>
      <c r="C593" s="2"/>
      <c r="D593" s="2"/>
      <c r="E593" s="2"/>
      <c r="F593" s="2"/>
      <c r="G593" s="2"/>
      <c r="H593" s="2"/>
      <c r="I593" s="2"/>
      <c r="J593" s="2"/>
      <c r="K593" s="2"/>
      <c r="L593" s="2"/>
      <c r="M593" s="2"/>
      <c r="N593" s="2"/>
      <c r="O593" s="2"/>
      <c r="P593" s="2"/>
      <c r="Q593" s="2"/>
      <c r="R593" s="2"/>
      <c r="S593" s="2"/>
      <c r="T593" s="2"/>
      <c r="U593" s="2"/>
      <c r="V593" s="2"/>
      <c r="W593" s="2"/>
    </row>
    <row r="594" spans="1:23">
      <c r="A594" s="2"/>
      <c r="B594" s="2"/>
      <c r="C594" s="2"/>
      <c r="D594" s="2"/>
      <c r="E594" s="2"/>
      <c r="F594" s="2"/>
      <c r="G594" s="2"/>
      <c r="H594" s="2"/>
      <c r="I594" s="2"/>
      <c r="J594" s="2"/>
      <c r="K594" s="2"/>
      <c r="L594" s="2"/>
      <c r="M594" s="2"/>
      <c r="N594" s="2"/>
      <c r="O594" s="2"/>
      <c r="P594" s="2"/>
      <c r="Q594" s="2"/>
      <c r="R594" s="2"/>
      <c r="S594" s="2"/>
      <c r="T594" s="2"/>
      <c r="U594" s="2"/>
      <c r="V594" s="2"/>
      <c r="W594" s="2"/>
    </row>
    <row r="595" spans="1:23">
      <c r="A595" s="2"/>
      <c r="B595" s="2"/>
      <c r="C595" s="2"/>
      <c r="D595" s="2"/>
      <c r="E595" s="2"/>
      <c r="F595" s="2"/>
      <c r="G595" s="2"/>
      <c r="H595" s="2"/>
      <c r="I595" s="2"/>
      <c r="J595" s="2"/>
      <c r="K595" s="2"/>
      <c r="L595" s="2"/>
      <c r="M595" s="2"/>
      <c r="N595" s="2"/>
      <c r="O595" s="2"/>
      <c r="P595" s="2"/>
      <c r="Q595" s="2"/>
      <c r="R595" s="2"/>
      <c r="S595" s="2"/>
      <c r="T595" s="2"/>
      <c r="U595" s="2"/>
      <c r="V595" s="2"/>
      <c r="W595" s="2"/>
    </row>
    <row r="596" spans="1:23">
      <c r="A596" s="2"/>
      <c r="B596" s="2"/>
      <c r="C596" s="2"/>
      <c r="D596" s="2"/>
      <c r="E596" s="2"/>
      <c r="F596" s="2"/>
      <c r="G596" s="2"/>
      <c r="H596" s="2"/>
      <c r="I596" s="2"/>
      <c r="J596" s="2"/>
      <c r="K596" s="2"/>
      <c r="L596" s="2"/>
      <c r="M596" s="2"/>
      <c r="N596" s="2"/>
      <c r="O596" s="2"/>
      <c r="P596" s="2"/>
      <c r="Q596" s="2"/>
      <c r="R596" s="2"/>
      <c r="S596" s="2"/>
      <c r="T596" s="2"/>
      <c r="U596" s="2"/>
      <c r="V596" s="2"/>
      <c r="W596" s="2"/>
    </row>
    <row r="597" spans="1:23">
      <c r="A597" s="2"/>
      <c r="B597" s="2"/>
      <c r="C597" s="2"/>
      <c r="D597" s="2"/>
      <c r="E597" s="2"/>
      <c r="F597" s="2"/>
      <c r="G597" s="2"/>
      <c r="H597" s="2"/>
      <c r="I597" s="2"/>
      <c r="J597" s="2"/>
      <c r="K597" s="2"/>
      <c r="L597" s="2"/>
      <c r="M597" s="2"/>
      <c r="N597" s="2"/>
      <c r="O597" s="2"/>
      <c r="P597" s="2"/>
      <c r="Q597" s="2"/>
      <c r="R597" s="2"/>
      <c r="S597" s="2"/>
      <c r="T597" s="2"/>
      <c r="U597" s="2"/>
      <c r="V597" s="2"/>
      <c r="W597" s="2"/>
    </row>
    <row r="598" spans="1:23">
      <c r="A598" s="2"/>
      <c r="B598" s="2"/>
      <c r="C598" s="2"/>
      <c r="D598" s="2"/>
      <c r="E598" s="2"/>
      <c r="F598" s="2"/>
      <c r="G598" s="2"/>
      <c r="H598" s="2"/>
      <c r="I598" s="2"/>
      <c r="J598" s="2"/>
      <c r="K598" s="2"/>
      <c r="L598" s="2"/>
      <c r="M598" s="2"/>
      <c r="N598" s="2"/>
      <c r="O598" s="2"/>
      <c r="P598" s="2"/>
      <c r="Q598" s="2"/>
      <c r="R598" s="2"/>
      <c r="S598" s="2"/>
      <c r="T598" s="2"/>
      <c r="U598" s="2"/>
      <c r="V598" s="2"/>
      <c r="W598" s="2"/>
    </row>
    <row r="599" spans="1:23">
      <c r="A599" s="2"/>
      <c r="B599" s="2"/>
      <c r="C599" s="2"/>
      <c r="D599" s="2"/>
      <c r="E599" s="2"/>
      <c r="F599" s="2"/>
      <c r="G599" s="2"/>
      <c r="H599" s="2"/>
      <c r="I599" s="2"/>
      <c r="J599" s="2"/>
      <c r="K599" s="2"/>
      <c r="L599" s="2"/>
      <c r="M599" s="2"/>
      <c r="N599" s="2"/>
      <c r="O599" s="2"/>
      <c r="P599" s="2"/>
      <c r="Q599" s="2"/>
      <c r="R599" s="2"/>
      <c r="S599" s="2"/>
      <c r="T599" s="2"/>
      <c r="U599" s="2"/>
      <c r="V599" s="2"/>
      <c r="W599" s="2"/>
    </row>
    <row r="600" spans="1:23">
      <c r="A600" s="2"/>
      <c r="B600" s="2"/>
      <c r="C600" s="2"/>
      <c r="D600" s="2"/>
      <c r="E600" s="2"/>
      <c r="F600" s="2"/>
      <c r="G600" s="2"/>
      <c r="H600" s="2"/>
      <c r="I600" s="2"/>
      <c r="J600" s="2"/>
      <c r="K600" s="2"/>
      <c r="L600" s="2"/>
      <c r="M600" s="2"/>
      <c r="N600" s="2"/>
      <c r="O600" s="2"/>
      <c r="P600" s="2"/>
      <c r="Q600" s="2"/>
      <c r="R600" s="2"/>
      <c r="S600" s="2"/>
      <c r="T600" s="2"/>
      <c r="U600" s="2"/>
      <c r="V600" s="2"/>
      <c r="W600" s="2"/>
    </row>
    <row r="601" spans="1:23">
      <c r="A601" s="2"/>
      <c r="B601" s="2"/>
      <c r="C601" s="2"/>
      <c r="D601" s="2"/>
      <c r="E601" s="2"/>
      <c r="F601" s="2"/>
      <c r="G601" s="2"/>
      <c r="H601" s="2"/>
      <c r="I601" s="2"/>
      <c r="J601" s="2"/>
      <c r="K601" s="2"/>
      <c r="L601" s="2"/>
      <c r="M601" s="2"/>
      <c r="N601" s="2"/>
      <c r="O601" s="2"/>
      <c r="P601" s="2"/>
      <c r="Q601" s="2"/>
      <c r="R601" s="2"/>
      <c r="S601" s="2"/>
      <c r="T601" s="2"/>
      <c r="U601" s="2"/>
      <c r="V601" s="2"/>
      <c r="W601" s="2"/>
    </row>
    <row r="602" spans="1:23">
      <c r="A602" s="2"/>
      <c r="B602" s="2"/>
      <c r="C602" s="2"/>
      <c r="D602" s="2"/>
      <c r="E602" s="2"/>
      <c r="F602" s="2"/>
      <c r="G602" s="2"/>
      <c r="H602" s="2"/>
      <c r="I602" s="2"/>
      <c r="J602" s="2"/>
      <c r="K602" s="2"/>
      <c r="L602" s="2"/>
      <c r="M602" s="2"/>
      <c r="N602" s="2"/>
      <c r="O602" s="2"/>
      <c r="P602" s="2"/>
      <c r="Q602" s="2"/>
      <c r="R602" s="2"/>
      <c r="S602" s="2"/>
      <c r="T602" s="2"/>
      <c r="U602" s="2"/>
      <c r="V602" s="2"/>
      <c r="W602" s="2"/>
    </row>
    <row r="603" spans="1:23">
      <c r="A603" s="2"/>
      <c r="B603" s="2"/>
      <c r="C603" s="2"/>
      <c r="D603" s="2"/>
      <c r="E603" s="2"/>
      <c r="F603" s="2"/>
      <c r="G603" s="2"/>
      <c r="H603" s="2"/>
      <c r="I603" s="2"/>
      <c r="J603" s="2"/>
      <c r="K603" s="2"/>
      <c r="L603" s="2"/>
      <c r="M603" s="2"/>
      <c r="N603" s="2"/>
      <c r="O603" s="2"/>
      <c r="P603" s="2"/>
      <c r="Q603" s="2"/>
      <c r="R603" s="2"/>
      <c r="S603" s="2"/>
      <c r="T603" s="2"/>
      <c r="U603" s="2"/>
      <c r="V603" s="2"/>
      <c r="W603" s="2"/>
    </row>
    <row r="604" spans="1:23">
      <c r="A604" s="2"/>
      <c r="B604" s="2"/>
      <c r="C604" s="2"/>
      <c r="D604" s="2"/>
      <c r="E604" s="2"/>
      <c r="F604" s="2"/>
      <c r="G604" s="2"/>
      <c r="H604" s="2"/>
      <c r="I604" s="2"/>
      <c r="J604" s="2"/>
      <c r="K604" s="2"/>
      <c r="L604" s="2"/>
      <c r="M604" s="2"/>
      <c r="N604" s="2"/>
      <c r="O604" s="2"/>
      <c r="P604" s="2"/>
      <c r="Q604" s="2"/>
      <c r="R604" s="2"/>
      <c r="S604" s="2"/>
      <c r="T604" s="2"/>
      <c r="U604" s="2"/>
      <c r="V604" s="2"/>
      <c r="W604" s="2"/>
    </row>
    <row r="605" spans="1:23">
      <c r="A605" s="2"/>
      <c r="B605" s="2"/>
      <c r="C605" s="2"/>
      <c r="D605" s="2"/>
      <c r="E605" s="2"/>
      <c r="F605" s="2"/>
      <c r="G605" s="2"/>
      <c r="H605" s="2"/>
      <c r="I605" s="2"/>
      <c r="J605" s="2"/>
      <c r="K605" s="2"/>
      <c r="L605" s="2"/>
      <c r="M605" s="2"/>
      <c r="N605" s="2"/>
      <c r="O605" s="2"/>
      <c r="P605" s="2"/>
      <c r="Q605" s="2"/>
      <c r="R605" s="2"/>
      <c r="S605" s="2"/>
      <c r="T605" s="2"/>
      <c r="U605" s="2"/>
      <c r="V605" s="2"/>
      <c r="W605" s="2"/>
    </row>
    <row r="606" spans="1:23">
      <c r="A606" s="2"/>
      <c r="B606" s="2"/>
      <c r="C606" s="2"/>
      <c r="D606" s="2"/>
      <c r="E606" s="2"/>
      <c r="F606" s="2"/>
      <c r="G606" s="2"/>
      <c r="H606" s="2"/>
      <c r="I606" s="2"/>
      <c r="J606" s="2"/>
      <c r="K606" s="2"/>
      <c r="L606" s="2"/>
      <c r="M606" s="2"/>
      <c r="N606" s="2"/>
      <c r="O606" s="2"/>
      <c r="P606" s="2"/>
      <c r="Q606" s="2"/>
      <c r="R606" s="2"/>
      <c r="S606" s="2"/>
      <c r="T606" s="2"/>
      <c r="U606" s="2"/>
      <c r="V606" s="2"/>
      <c r="W606" s="2"/>
    </row>
    <row r="607" spans="1:23">
      <c r="A607" s="2"/>
      <c r="B607" s="2"/>
      <c r="C607" s="2"/>
      <c r="D607" s="2"/>
      <c r="E607" s="2"/>
      <c r="F607" s="2"/>
      <c r="G607" s="2"/>
      <c r="H607" s="2"/>
      <c r="I607" s="2"/>
      <c r="J607" s="2"/>
      <c r="K607" s="2"/>
      <c r="L607" s="2"/>
      <c r="M607" s="2"/>
      <c r="N607" s="2"/>
      <c r="O607" s="2"/>
      <c r="P607" s="2"/>
      <c r="Q607" s="2"/>
      <c r="R607" s="2"/>
      <c r="S607" s="2"/>
      <c r="T607" s="2"/>
      <c r="U607" s="2"/>
      <c r="V607" s="2"/>
      <c r="W607" s="2"/>
    </row>
    <row r="608" spans="1:23">
      <c r="A608" s="2"/>
      <c r="B608" s="2"/>
      <c r="C608" s="2"/>
      <c r="D608" s="2"/>
      <c r="E608" s="2"/>
      <c r="F608" s="2"/>
      <c r="G608" s="2"/>
      <c r="H608" s="2"/>
      <c r="I608" s="2"/>
      <c r="J608" s="2"/>
      <c r="K608" s="2"/>
      <c r="L608" s="2"/>
      <c r="M608" s="2"/>
      <c r="N608" s="2"/>
      <c r="O608" s="2"/>
      <c r="P608" s="2"/>
      <c r="Q608" s="2"/>
      <c r="R608" s="2"/>
      <c r="S608" s="2"/>
      <c r="T608" s="2"/>
      <c r="U608" s="2"/>
      <c r="V608" s="2"/>
      <c r="W608" s="2"/>
    </row>
    <row r="609" spans="1:23">
      <c r="A609" s="2"/>
      <c r="B609" s="2"/>
      <c r="C609" s="2"/>
      <c r="D609" s="2"/>
      <c r="E609" s="2"/>
      <c r="F609" s="2"/>
      <c r="G609" s="2"/>
      <c r="H609" s="2"/>
      <c r="I609" s="2"/>
      <c r="J609" s="2"/>
      <c r="K609" s="2"/>
      <c r="L609" s="2"/>
      <c r="M609" s="2"/>
      <c r="N609" s="2"/>
      <c r="O609" s="2"/>
      <c r="P609" s="2"/>
      <c r="Q609" s="2"/>
      <c r="R609" s="2"/>
      <c r="S609" s="2"/>
      <c r="T609" s="2"/>
      <c r="U609" s="2"/>
      <c r="V609" s="2"/>
      <c r="W609" s="2"/>
    </row>
    <row r="610" spans="1:23">
      <c r="A610" s="2"/>
      <c r="B610" s="2"/>
      <c r="C610" s="2"/>
      <c r="D610" s="2"/>
      <c r="E610" s="2"/>
      <c r="F610" s="2"/>
      <c r="G610" s="2"/>
      <c r="H610" s="2"/>
      <c r="I610" s="2"/>
      <c r="J610" s="2"/>
      <c r="K610" s="2"/>
      <c r="L610" s="2"/>
      <c r="M610" s="2"/>
      <c r="N610" s="2"/>
      <c r="O610" s="2"/>
      <c r="P610" s="2"/>
      <c r="Q610" s="2"/>
      <c r="R610" s="2"/>
      <c r="S610" s="2"/>
      <c r="T610" s="2"/>
      <c r="U610" s="2"/>
      <c r="V610" s="2"/>
      <c r="W610" s="2"/>
    </row>
    <row r="611" spans="1:23">
      <c r="A611" s="2"/>
      <c r="B611" s="2"/>
      <c r="C611" s="2"/>
      <c r="D611" s="2"/>
      <c r="E611" s="2"/>
      <c r="F611" s="2"/>
      <c r="G611" s="2"/>
      <c r="H611" s="2"/>
      <c r="I611" s="2"/>
      <c r="J611" s="2"/>
      <c r="K611" s="2"/>
      <c r="L611" s="2"/>
      <c r="M611" s="2"/>
      <c r="N611" s="2"/>
      <c r="O611" s="2"/>
      <c r="P611" s="2"/>
      <c r="Q611" s="2"/>
      <c r="R611" s="2"/>
      <c r="S611" s="2"/>
      <c r="T611" s="2"/>
      <c r="U611" s="2"/>
      <c r="V611" s="2"/>
      <c r="W611" s="2"/>
    </row>
    <row r="612" spans="1:23">
      <c r="A612" s="2"/>
      <c r="B612" s="2"/>
      <c r="C612" s="2"/>
      <c r="D612" s="2"/>
      <c r="E612" s="2"/>
      <c r="F612" s="2"/>
      <c r="G612" s="2"/>
      <c r="H612" s="2"/>
      <c r="I612" s="2"/>
      <c r="J612" s="2"/>
      <c r="K612" s="2"/>
      <c r="L612" s="2"/>
      <c r="M612" s="2"/>
      <c r="N612" s="2"/>
      <c r="O612" s="2"/>
      <c r="P612" s="2"/>
      <c r="Q612" s="2"/>
      <c r="R612" s="2"/>
      <c r="S612" s="2"/>
      <c r="T612" s="2"/>
      <c r="U612" s="2"/>
      <c r="V612" s="2"/>
      <c r="W612" s="2"/>
    </row>
    <row r="613" spans="1:23">
      <c r="A613" s="2"/>
      <c r="B613" s="2"/>
      <c r="C613" s="2"/>
      <c r="D613" s="2"/>
      <c r="E613" s="2"/>
      <c r="F613" s="2"/>
      <c r="G613" s="2"/>
      <c r="H613" s="2"/>
      <c r="I613" s="2"/>
      <c r="J613" s="2"/>
      <c r="K613" s="2"/>
      <c r="L613" s="2"/>
      <c r="M613" s="2"/>
      <c r="N613" s="2"/>
      <c r="O613" s="2"/>
      <c r="P613" s="2"/>
      <c r="Q613" s="2"/>
      <c r="R613" s="2"/>
      <c r="S613" s="2"/>
      <c r="T613" s="2"/>
      <c r="U613" s="2"/>
      <c r="V613" s="2"/>
      <c r="W613" s="2"/>
    </row>
    <row r="614" spans="1:23">
      <c r="A614" s="2"/>
      <c r="B614" s="2"/>
      <c r="C614" s="2"/>
      <c r="D614" s="2"/>
      <c r="E614" s="2"/>
      <c r="F614" s="2"/>
      <c r="G614" s="2"/>
      <c r="H614" s="2"/>
      <c r="I614" s="2"/>
      <c r="J614" s="2"/>
      <c r="K614" s="2"/>
      <c r="L614" s="2"/>
      <c r="M614" s="2"/>
      <c r="N614" s="2"/>
      <c r="O614" s="2"/>
      <c r="P614" s="2"/>
      <c r="Q614" s="2"/>
      <c r="R614" s="2"/>
      <c r="S614" s="2"/>
      <c r="T614" s="2"/>
      <c r="U614" s="2"/>
      <c r="V614" s="2"/>
      <c r="W614" s="2"/>
    </row>
    <row r="615" spans="1:23">
      <c r="A615" s="2"/>
      <c r="B615" s="2"/>
      <c r="C615" s="2"/>
      <c r="D615" s="2"/>
      <c r="E615" s="2"/>
      <c r="F615" s="2"/>
      <c r="G615" s="2"/>
      <c r="H615" s="2"/>
      <c r="I615" s="2"/>
      <c r="J615" s="2"/>
      <c r="K615" s="2"/>
      <c r="L615" s="2"/>
      <c r="M615" s="2"/>
      <c r="N615" s="2"/>
      <c r="O615" s="2"/>
      <c r="P615" s="2"/>
      <c r="Q615" s="2"/>
      <c r="R615" s="2"/>
      <c r="S615" s="2"/>
      <c r="T615" s="2"/>
      <c r="U615" s="2"/>
      <c r="V615" s="2"/>
      <c r="W615" s="2"/>
    </row>
    <row r="616" spans="1:23">
      <c r="A616" s="2"/>
      <c r="B616" s="2"/>
      <c r="C616" s="2"/>
      <c r="D616" s="2"/>
      <c r="E616" s="2"/>
      <c r="F616" s="2"/>
      <c r="G616" s="2"/>
      <c r="H616" s="2"/>
      <c r="I616" s="2"/>
      <c r="J616" s="2"/>
      <c r="K616" s="2"/>
      <c r="L616" s="2"/>
      <c r="M616" s="2"/>
      <c r="N616" s="2"/>
      <c r="O616" s="2"/>
      <c r="P616" s="2"/>
      <c r="Q616" s="2"/>
      <c r="R616" s="2"/>
      <c r="S616" s="2"/>
      <c r="T616" s="2"/>
      <c r="U616" s="2"/>
      <c r="V616" s="2"/>
      <c r="W616" s="2"/>
    </row>
    <row r="617" spans="1:23">
      <c r="A617" s="2"/>
      <c r="B617" s="2"/>
      <c r="C617" s="2"/>
      <c r="D617" s="2"/>
      <c r="E617" s="2"/>
      <c r="F617" s="2"/>
      <c r="G617" s="2"/>
      <c r="H617" s="2"/>
      <c r="I617" s="2"/>
      <c r="J617" s="2"/>
      <c r="K617" s="2"/>
      <c r="L617" s="2"/>
      <c r="M617" s="2"/>
      <c r="N617" s="2"/>
      <c r="O617" s="2"/>
      <c r="P617" s="2"/>
      <c r="Q617" s="2"/>
      <c r="R617" s="2"/>
      <c r="S617" s="2"/>
      <c r="T617" s="2"/>
      <c r="U617" s="2"/>
      <c r="V617" s="2"/>
      <c r="W617" s="2"/>
    </row>
    <row r="618" spans="1:23">
      <c r="A618" s="2"/>
      <c r="B618" s="2"/>
      <c r="C618" s="2"/>
      <c r="D618" s="2"/>
      <c r="E618" s="2"/>
      <c r="F618" s="2"/>
      <c r="G618" s="2"/>
      <c r="H618" s="2"/>
      <c r="I618" s="2"/>
      <c r="J618" s="2"/>
      <c r="K618" s="2"/>
      <c r="L618" s="2"/>
      <c r="M618" s="2"/>
      <c r="N618" s="2"/>
      <c r="O618" s="2"/>
      <c r="P618" s="2"/>
      <c r="Q618" s="2"/>
      <c r="R618" s="2"/>
      <c r="S618" s="2"/>
      <c r="T618" s="2"/>
      <c r="U618" s="2"/>
      <c r="V618" s="2"/>
      <c r="W618" s="2"/>
    </row>
    <row r="619" spans="1:23">
      <c r="A619" s="2"/>
      <c r="B619" s="2"/>
      <c r="C619" s="2"/>
      <c r="D619" s="2"/>
      <c r="E619" s="2"/>
      <c r="F619" s="2"/>
      <c r="G619" s="2"/>
      <c r="H619" s="2"/>
      <c r="I619" s="2"/>
      <c r="J619" s="2"/>
      <c r="K619" s="2"/>
      <c r="L619" s="2"/>
      <c r="M619" s="2"/>
      <c r="N619" s="2"/>
      <c r="O619" s="2"/>
      <c r="P619" s="2"/>
      <c r="Q619" s="2"/>
      <c r="R619" s="2"/>
      <c r="S619" s="2"/>
      <c r="T619" s="2"/>
      <c r="U619" s="2"/>
      <c r="V619" s="2"/>
      <c r="W619" s="2"/>
    </row>
    <row r="620" spans="1:23">
      <c r="A620" s="2"/>
      <c r="B620" s="2"/>
      <c r="C620" s="2"/>
      <c r="D620" s="2"/>
      <c r="E620" s="2"/>
      <c r="F620" s="2"/>
      <c r="G620" s="2"/>
      <c r="H620" s="2"/>
      <c r="I620" s="2"/>
      <c r="J620" s="2"/>
      <c r="K620" s="2"/>
      <c r="L620" s="2"/>
      <c r="M620" s="2"/>
      <c r="N620" s="2"/>
      <c r="O620" s="2"/>
      <c r="P620" s="2"/>
      <c r="Q620" s="2"/>
      <c r="R620" s="2"/>
      <c r="S620" s="2"/>
      <c r="T620" s="2"/>
      <c r="U620" s="2"/>
      <c r="V620" s="2"/>
      <c r="W620" s="2"/>
    </row>
    <row r="621" spans="1:23">
      <c r="A621" s="2"/>
      <c r="B621" s="2"/>
      <c r="C621" s="2"/>
      <c r="D621" s="2"/>
      <c r="E621" s="2"/>
      <c r="F621" s="2"/>
      <c r="G621" s="2"/>
      <c r="H621" s="2"/>
      <c r="I621" s="2"/>
      <c r="J621" s="2"/>
      <c r="K621" s="2"/>
      <c r="L621" s="2"/>
      <c r="M621" s="2"/>
      <c r="N621" s="2"/>
      <c r="O621" s="2"/>
      <c r="P621" s="2"/>
      <c r="Q621" s="2"/>
      <c r="R621" s="2"/>
      <c r="S621" s="2"/>
      <c r="T621" s="2"/>
      <c r="U621" s="2"/>
      <c r="V621" s="2"/>
      <c r="W621" s="2"/>
    </row>
    <row r="622" spans="1:23">
      <c r="A622" s="2"/>
      <c r="B622" s="2"/>
      <c r="C622" s="2"/>
      <c r="D622" s="2"/>
      <c r="E622" s="2"/>
      <c r="F622" s="2"/>
      <c r="G622" s="2"/>
      <c r="H622" s="2"/>
      <c r="I622" s="2"/>
      <c r="J622" s="2"/>
      <c r="K622" s="2"/>
      <c r="L622" s="2"/>
      <c r="M622" s="2"/>
      <c r="N622" s="2"/>
      <c r="O622" s="2"/>
      <c r="P622" s="2"/>
      <c r="Q622" s="2"/>
      <c r="R622" s="2"/>
      <c r="S622" s="2"/>
      <c r="T622" s="2"/>
      <c r="U622" s="2"/>
      <c r="V622" s="2"/>
      <c r="W622" s="2"/>
    </row>
    <row r="623" spans="1:23">
      <c r="A623" s="2"/>
      <c r="B623" s="2"/>
      <c r="C623" s="2"/>
      <c r="D623" s="2"/>
      <c r="E623" s="2"/>
      <c r="F623" s="2"/>
      <c r="G623" s="2"/>
      <c r="H623" s="2"/>
      <c r="I623" s="2"/>
      <c r="J623" s="2"/>
      <c r="K623" s="2"/>
      <c r="L623" s="2"/>
      <c r="M623" s="2"/>
      <c r="N623" s="2"/>
      <c r="O623" s="2"/>
      <c r="P623" s="2"/>
      <c r="Q623" s="2"/>
      <c r="R623" s="2"/>
      <c r="S623" s="2"/>
      <c r="T623" s="2"/>
      <c r="U623" s="2"/>
      <c r="V623" s="2"/>
      <c r="W623" s="2"/>
    </row>
    <row r="624" spans="1:23">
      <c r="A624" s="2"/>
      <c r="B624" s="2"/>
      <c r="C624" s="2"/>
      <c r="D624" s="2"/>
      <c r="E624" s="2"/>
      <c r="F624" s="2"/>
      <c r="G624" s="2"/>
      <c r="H624" s="2"/>
      <c r="I624" s="2"/>
      <c r="J624" s="2"/>
      <c r="K624" s="2"/>
      <c r="L624" s="2"/>
      <c r="M624" s="2"/>
      <c r="N624" s="2"/>
      <c r="O624" s="2"/>
      <c r="P624" s="2"/>
      <c r="Q624" s="2"/>
      <c r="R624" s="2"/>
      <c r="S624" s="2"/>
      <c r="T624" s="2"/>
      <c r="U624" s="2"/>
      <c r="V624" s="2"/>
      <c r="W624" s="2"/>
    </row>
    <row r="625" spans="1:23">
      <c r="A625" s="2"/>
      <c r="B625" s="2"/>
      <c r="C625" s="2"/>
      <c r="D625" s="2"/>
      <c r="E625" s="2"/>
      <c r="F625" s="2"/>
      <c r="G625" s="2"/>
      <c r="H625" s="2"/>
      <c r="I625" s="2"/>
      <c r="J625" s="2"/>
      <c r="K625" s="2"/>
      <c r="L625" s="2"/>
      <c r="M625" s="2"/>
      <c r="N625" s="2"/>
      <c r="O625" s="2"/>
      <c r="P625" s="2"/>
      <c r="Q625" s="2"/>
      <c r="R625" s="2"/>
      <c r="S625" s="2"/>
      <c r="T625" s="2"/>
      <c r="U625" s="2"/>
      <c r="V625" s="2"/>
      <c r="W625" s="2"/>
    </row>
    <row r="626" spans="1:23">
      <c r="A626" s="2"/>
      <c r="B626" s="2"/>
      <c r="C626" s="2"/>
      <c r="D626" s="2"/>
      <c r="E626" s="2"/>
      <c r="F626" s="2"/>
      <c r="G626" s="2"/>
      <c r="H626" s="2"/>
      <c r="I626" s="2"/>
      <c r="J626" s="2"/>
      <c r="K626" s="2"/>
      <c r="L626" s="2"/>
      <c r="M626" s="2"/>
      <c r="N626" s="2"/>
      <c r="O626" s="2"/>
      <c r="P626" s="2"/>
      <c r="Q626" s="2"/>
      <c r="R626" s="2"/>
      <c r="S626" s="2"/>
      <c r="T626" s="2"/>
      <c r="U626" s="2"/>
      <c r="V626" s="2"/>
      <c r="W626" s="2"/>
    </row>
    <row r="627" spans="1:23">
      <c r="A627" s="2"/>
      <c r="B627" s="2"/>
      <c r="C627" s="2"/>
      <c r="D627" s="2"/>
      <c r="E627" s="2"/>
      <c r="F627" s="2"/>
      <c r="G627" s="2"/>
      <c r="H627" s="2"/>
      <c r="I627" s="2"/>
      <c r="J627" s="2"/>
      <c r="K627" s="2"/>
      <c r="L627" s="2"/>
      <c r="M627" s="2"/>
      <c r="N627" s="2"/>
      <c r="O627" s="2"/>
      <c r="P627" s="2"/>
      <c r="Q627" s="2"/>
      <c r="R627" s="2"/>
      <c r="S627" s="2"/>
      <c r="T627" s="2"/>
      <c r="U627" s="2"/>
      <c r="V627" s="2"/>
      <c r="W627" s="2"/>
    </row>
    <row r="628" spans="1:23">
      <c r="A628" s="2"/>
      <c r="B628" s="2"/>
      <c r="C628" s="2"/>
      <c r="D628" s="2"/>
      <c r="E628" s="2"/>
      <c r="F628" s="2"/>
      <c r="G628" s="2"/>
      <c r="H628" s="2"/>
      <c r="I628" s="2"/>
      <c r="J628" s="2"/>
      <c r="K628" s="2"/>
      <c r="L628" s="2"/>
      <c r="M628" s="2"/>
      <c r="N628" s="2"/>
      <c r="O628" s="2"/>
      <c r="P628" s="2"/>
      <c r="Q628" s="2"/>
      <c r="R628" s="2"/>
      <c r="S628" s="2"/>
      <c r="T628" s="2"/>
      <c r="U628" s="2"/>
      <c r="V628" s="2"/>
      <c r="W628" s="2"/>
    </row>
    <row r="629" spans="1:23">
      <c r="A629" s="2"/>
      <c r="B629" s="2"/>
      <c r="C629" s="2"/>
      <c r="D629" s="2"/>
      <c r="E629" s="2"/>
      <c r="F629" s="2"/>
      <c r="G629" s="2"/>
      <c r="H629" s="2"/>
      <c r="I629" s="2"/>
      <c r="J629" s="2"/>
      <c r="K629" s="2"/>
      <c r="L629" s="2"/>
      <c r="M629" s="2"/>
      <c r="N629" s="2"/>
      <c r="O629" s="2"/>
      <c r="P629" s="2"/>
      <c r="Q629" s="2"/>
      <c r="R629" s="2"/>
      <c r="S629" s="2"/>
      <c r="T629" s="2"/>
      <c r="U629" s="2"/>
      <c r="V629" s="2"/>
      <c r="W629" s="2"/>
    </row>
    <row r="630" spans="1:23">
      <c r="A630" s="2"/>
      <c r="B630" s="2"/>
      <c r="C630" s="2"/>
      <c r="D630" s="2"/>
      <c r="E630" s="2"/>
      <c r="F630" s="2"/>
      <c r="G630" s="2"/>
      <c r="H630" s="2"/>
      <c r="I630" s="2"/>
      <c r="J630" s="2"/>
      <c r="K630" s="2"/>
      <c r="L630" s="2"/>
      <c r="M630" s="2"/>
      <c r="N630" s="2"/>
      <c r="O630" s="2"/>
      <c r="P630" s="2"/>
      <c r="Q630" s="2"/>
      <c r="R630" s="2"/>
      <c r="S630" s="2"/>
      <c r="T630" s="2"/>
      <c r="U630" s="2"/>
      <c r="V630" s="2"/>
      <c r="W630" s="2"/>
    </row>
    <row r="631" spans="1:23">
      <c r="A631" s="2"/>
      <c r="B631" s="2"/>
      <c r="C631" s="2"/>
      <c r="D631" s="2"/>
      <c r="E631" s="2"/>
      <c r="F631" s="2"/>
      <c r="G631" s="2"/>
      <c r="H631" s="2"/>
      <c r="I631" s="2"/>
      <c r="J631" s="2"/>
      <c r="K631" s="2"/>
      <c r="L631" s="2"/>
      <c r="M631" s="2"/>
      <c r="N631" s="2"/>
      <c r="O631" s="2"/>
      <c r="P631" s="2"/>
      <c r="Q631" s="2"/>
      <c r="R631" s="2"/>
      <c r="S631" s="2"/>
      <c r="T631" s="2"/>
      <c r="U631" s="2"/>
      <c r="V631" s="2"/>
      <c r="W631" s="2"/>
    </row>
    <row r="632" spans="1:23">
      <c r="A632" s="2"/>
      <c r="B632" s="2"/>
      <c r="C632" s="2"/>
      <c r="D632" s="2"/>
      <c r="E632" s="2"/>
      <c r="F632" s="2"/>
      <c r="G632" s="2"/>
      <c r="H632" s="2"/>
      <c r="I632" s="2"/>
      <c r="J632" s="2"/>
      <c r="K632" s="2"/>
      <c r="L632" s="2"/>
      <c r="M632" s="2"/>
      <c r="N632" s="2"/>
      <c r="O632" s="2"/>
      <c r="P632" s="2"/>
      <c r="Q632" s="2"/>
      <c r="R632" s="2"/>
      <c r="S632" s="2"/>
      <c r="T632" s="2"/>
      <c r="U632" s="2"/>
      <c r="V632" s="2"/>
      <c r="W632" s="2"/>
    </row>
    <row r="633" spans="1:23">
      <c r="A633" s="2"/>
      <c r="B633" s="2"/>
      <c r="C633" s="2"/>
      <c r="D633" s="2"/>
      <c r="E633" s="2"/>
      <c r="F633" s="2"/>
      <c r="G633" s="2"/>
      <c r="H633" s="2"/>
      <c r="I633" s="2"/>
      <c r="J633" s="2"/>
      <c r="K633" s="2"/>
      <c r="L633" s="2"/>
      <c r="M633" s="2"/>
      <c r="N633" s="2"/>
      <c r="O633" s="2"/>
      <c r="P633" s="2"/>
      <c r="Q633" s="2"/>
      <c r="R633" s="2"/>
      <c r="S633" s="2"/>
      <c r="T633" s="2"/>
      <c r="U633" s="2"/>
      <c r="V633" s="2"/>
      <c r="W633" s="2"/>
    </row>
    <row r="634" spans="1:23">
      <c r="A634" s="2"/>
      <c r="B634" s="2"/>
      <c r="C634" s="2"/>
      <c r="D634" s="2"/>
      <c r="E634" s="2"/>
      <c r="F634" s="2"/>
      <c r="G634" s="2"/>
      <c r="H634" s="2"/>
      <c r="I634" s="2"/>
      <c r="J634" s="2"/>
      <c r="K634" s="2"/>
      <c r="L634" s="2"/>
      <c r="M634" s="2"/>
      <c r="N634" s="2"/>
      <c r="O634" s="2"/>
      <c r="P634" s="2"/>
      <c r="Q634" s="2"/>
      <c r="R634" s="2"/>
      <c r="S634" s="2"/>
      <c r="T634" s="2"/>
      <c r="U634" s="2"/>
      <c r="V634" s="2"/>
      <c r="W634" s="2"/>
    </row>
    <row r="635" spans="1:23">
      <c r="A635" s="2"/>
      <c r="B635" s="2"/>
      <c r="C635" s="2"/>
      <c r="D635" s="2"/>
      <c r="E635" s="2"/>
      <c r="F635" s="2"/>
      <c r="G635" s="2"/>
      <c r="H635" s="2"/>
      <c r="I635" s="2"/>
      <c r="J635" s="2"/>
      <c r="K635" s="2"/>
      <c r="L635" s="2"/>
      <c r="M635" s="2"/>
      <c r="N635" s="2"/>
      <c r="O635" s="2"/>
      <c r="P635" s="2"/>
      <c r="Q635" s="2"/>
      <c r="R635" s="2"/>
      <c r="S635" s="2"/>
      <c r="T635" s="2"/>
      <c r="U635" s="2"/>
      <c r="V635" s="2"/>
      <c r="W635" s="2"/>
    </row>
    <row r="636" spans="1:23">
      <c r="A636" s="2"/>
      <c r="B636" s="2"/>
      <c r="C636" s="2"/>
      <c r="D636" s="2"/>
      <c r="E636" s="2"/>
      <c r="F636" s="2"/>
      <c r="G636" s="2"/>
      <c r="H636" s="2"/>
      <c r="I636" s="2"/>
      <c r="J636" s="2"/>
      <c r="K636" s="2"/>
      <c r="L636" s="2"/>
      <c r="M636" s="2"/>
      <c r="N636" s="2"/>
      <c r="O636" s="2"/>
      <c r="P636" s="2"/>
      <c r="Q636" s="2"/>
      <c r="R636" s="2"/>
      <c r="S636" s="2"/>
      <c r="T636" s="2"/>
      <c r="U636" s="2"/>
      <c r="V636" s="2"/>
      <c r="W636" s="2"/>
    </row>
    <row r="637" spans="1:23">
      <c r="A637" s="2"/>
      <c r="B637" s="2"/>
      <c r="C637" s="2"/>
      <c r="D637" s="2"/>
      <c r="E637" s="2"/>
      <c r="F637" s="2"/>
      <c r="G637" s="2"/>
      <c r="H637" s="2"/>
      <c r="I637" s="2"/>
      <c r="J637" s="2"/>
      <c r="K637" s="2"/>
      <c r="L637" s="2"/>
      <c r="M637" s="2"/>
      <c r="N637" s="2"/>
      <c r="O637" s="2"/>
      <c r="P637" s="2"/>
      <c r="Q637" s="2"/>
      <c r="R637" s="2"/>
      <c r="S637" s="2"/>
      <c r="T637" s="2"/>
      <c r="U637" s="2"/>
      <c r="V637" s="2"/>
      <c r="W637" s="2"/>
    </row>
    <row r="638" spans="1:23">
      <c r="A638" s="2"/>
      <c r="B638" s="2"/>
      <c r="C638" s="2"/>
      <c r="D638" s="2"/>
      <c r="E638" s="2"/>
      <c r="F638" s="2"/>
      <c r="G638" s="2"/>
      <c r="H638" s="2"/>
      <c r="I638" s="2"/>
      <c r="J638" s="2"/>
      <c r="K638" s="2"/>
      <c r="L638" s="2"/>
      <c r="M638" s="2"/>
      <c r="N638" s="2"/>
      <c r="O638" s="2"/>
      <c r="P638" s="2"/>
      <c r="Q638" s="2"/>
      <c r="R638" s="2"/>
      <c r="S638" s="2"/>
      <c r="T638" s="2"/>
      <c r="U638" s="2"/>
      <c r="V638" s="2"/>
      <c r="W638" s="2"/>
    </row>
    <row r="639" spans="1:23">
      <c r="A639" s="2"/>
      <c r="B639" s="2"/>
      <c r="C639" s="2"/>
      <c r="D639" s="2"/>
      <c r="E639" s="2"/>
      <c r="F639" s="2"/>
      <c r="G639" s="2"/>
      <c r="H639" s="2"/>
      <c r="I639" s="2"/>
      <c r="J639" s="2"/>
      <c r="K639" s="2"/>
      <c r="L639" s="2"/>
      <c r="M639" s="2"/>
      <c r="N639" s="2"/>
      <c r="O639" s="2"/>
      <c r="P639" s="2"/>
      <c r="Q639" s="2"/>
      <c r="R639" s="2"/>
      <c r="S639" s="2"/>
      <c r="T639" s="2"/>
      <c r="U639" s="2"/>
      <c r="V639" s="2"/>
      <c r="W639" s="2"/>
    </row>
    <row r="640" spans="1:23">
      <c r="A640" s="2"/>
      <c r="B640" s="2"/>
      <c r="C640" s="2"/>
      <c r="D640" s="2"/>
      <c r="E640" s="2"/>
      <c r="F640" s="2"/>
      <c r="G640" s="2"/>
      <c r="H640" s="2"/>
      <c r="I640" s="2"/>
      <c r="J640" s="2"/>
      <c r="K640" s="2"/>
      <c r="L640" s="2"/>
      <c r="M640" s="2"/>
      <c r="N640" s="2"/>
      <c r="O640" s="2"/>
      <c r="P640" s="2"/>
      <c r="Q640" s="2"/>
      <c r="R640" s="2"/>
      <c r="S640" s="2"/>
      <c r="T640" s="2"/>
      <c r="U640" s="2"/>
      <c r="V640" s="2"/>
      <c r="W640" s="2"/>
    </row>
    <row r="641" spans="1:23">
      <c r="A641" s="2"/>
      <c r="B641" s="2"/>
      <c r="C641" s="2"/>
      <c r="D641" s="2"/>
      <c r="E641" s="2"/>
      <c r="F641" s="2"/>
      <c r="G641" s="2"/>
      <c r="H641" s="2"/>
      <c r="I641" s="2"/>
      <c r="J641" s="2"/>
      <c r="K641" s="2"/>
      <c r="L641" s="2"/>
      <c r="M641" s="2"/>
      <c r="N641" s="2"/>
      <c r="O641" s="2"/>
      <c r="P641" s="2"/>
      <c r="Q641" s="2"/>
      <c r="R641" s="2"/>
      <c r="S641" s="2"/>
      <c r="T641" s="2"/>
      <c r="U641" s="2"/>
      <c r="V641" s="2"/>
      <c r="W641" s="2"/>
    </row>
    <row r="642" spans="1:23">
      <c r="A642" s="2"/>
      <c r="B642" s="2"/>
      <c r="C642" s="2"/>
      <c r="D642" s="2"/>
      <c r="E642" s="2"/>
      <c r="F642" s="2"/>
      <c r="G642" s="2"/>
      <c r="H642" s="2"/>
      <c r="I642" s="2"/>
      <c r="J642" s="2"/>
      <c r="K642" s="2"/>
      <c r="L642" s="2"/>
      <c r="M642" s="2"/>
      <c r="N642" s="2"/>
      <c r="O642" s="2"/>
      <c r="P642" s="2"/>
      <c r="Q642" s="2"/>
      <c r="R642" s="2"/>
      <c r="S642" s="2"/>
      <c r="T642" s="2"/>
      <c r="U642" s="2"/>
      <c r="V642" s="2"/>
      <c r="W642" s="2"/>
    </row>
    <row r="643" spans="1:23">
      <c r="A643" s="2"/>
      <c r="B643" s="2"/>
      <c r="C643" s="2"/>
      <c r="D643" s="2"/>
      <c r="E643" s="2"/>
      <c r="F643" s="2"/>
      <c r="G643" s="2"/>
      <c r="H643" s="2"/>
      <c r="I643" s="2"/>
      <c r="J643" s="2"/>
      <c r="K643" s="2"/>
      <c r="L643" s="2"/>
      <c r="M643" s="2"/>
      <c r="N643" s="2"/>
      <c r="O643" s="2"/>
      <c r="P643" s="2"/>
      <c r="Q643" s="2"/>
      <c r="R643" s="2"/>
      <c r="S643" s="2"/>
      <c r="T643" s="2"/>
      <c r="U643" s="2"/>
      <c r="V643" s="2"/>
      <c r="W643" s="2"/>
    </row>
    <row r="644" spans="1:23">
      <c r="A644" s="2"/>
      <c r="B644" s="2"/>
      <c r="C644" s="2"/>
      <c r="D644" s="2"/>
      <c r="E644" s="2"/>
      <c r="F644" s="2"/>
      <c r="G644" s="2"/>
      <c r="H644" s="2"/>
      <c r="I644" s="2"/>
      <c r="J644" s="2"/>
      <c r="K644" s="2"/>
      <c r="L644" s="2"/>
      <c r="M644" s="2"/>
      <c r="N644" s="2"/>
      <c r="O644" s="2"/>
      <c r="P644" s="2"/>
      <c r="Q644" s="2"/>
      <c r="R644" s="2"/>
      <c r="S644" s="2"/>
      <c r="T644" s="2"/>
      <c r="U644" s="2"/>
      <c r="V644" s="2"/>
      <c r="W644" s="2"/>
    </row>
    <row r="645" spans="1:23">
      <c r="A645" s="2"/>
      <c r="B645" s="2"/>
      <c r="C645" s="2"/>
      <c r="D645" s="2"/>
      <c r="E645" s="2"/>
      <c r="F645" s="2"/>
      <c r="G645" s="2"/>
      <c r="H645" s="2"/>
      <c r="I645" s="2"/>
      <c r="J645" s="2"/>
      <c r="K645" s="2"/>
      <c r="L645" s="2"/>
      <c r="M645" s="2"/>
      <c r="N645" s="2"/>
      <c r="O645" s="2"/>
      <c r="P645" s="2"/>
      <c r="Q645" s="2"/>
      <c r="R645" s="2"/>
      <c r="S645" s="2"/>
      <c r="T645" s="2"/>
      <c r="U645" s="2"/>
      <c r="V645" s="2"/>
      <c r="W645" s="2"/>
    </row>
    <row r="646" spans="1:23">
      <c r="A646" s="2"/>
      <c r="B646" s="2"/>
      <c r="C646" s="2"/>
      <c r="D646" s="2"/>
      <c r="E646" s="2"/>
      <c r="F646" s="2"/>
      <c r="G646" s="2"/>
      <c r="H646" s="2"/>
      <c r="I646" s="2"/>
      <c r="J646" s="2"/>
      <c r="K646" s="2"/>
      <c r="L646" s="2"/>
      <c r="M646" s="2"/>
      <c r="N646" s="2"/>
      <c r="O646" s="2"/>
      <c r="P646" s="2"/>
      <c r="Q646" s="2"/>
      <c r="R646" s="2"/>
      <c r="S646" s="2"/>
      <c r="T646" s="2"/>
      <c r="U646" s="2"/>
      <c r="V646" s="2"/>
      <c r="W646" s="2"/>
    </row>
    <row r="647" spans="1:23">
      <c r="A647" s="2"/>
      <c r="B647" s="2"/>
      <c r="C647" s="2"/>
      <c r="D647" s="2"/>
      <c r="E647" s="2"/>
      <c r="F647" s="2"/>
      <c r="G647" s="2"/>
      <c r="H647" s="2"/>
      <c r="I647" s="2"/>
      <c r="J647" s="2"/>
      <c r="K647" s="2"/>
      <c r="L647" s="2"/>
      <c r="M647" s="2"/>
      <c r="N647" s="2"/>
      <c r="O647" s="2"/>
      <c r="P647" s="2"/>
      <c r="Q647" s="2"/>
      <c r="R647" s="2"/>
      <c r="S647" s="2"/>
      <c r="T647" s="2"/>
      <c r="U647" s="2"/>
      <c r="V647" s="2"/>
      <c r="W647" s="2"/>
    </row>
    <row r="648" spans="1:23">
      <c r="A648" s="2"/>
      <c r="B648" s="2"/>
      <c r="C648" s="2"/>
      <c r="D648" s="2"/>
      <c r="E648" s="2"/>
      <c r="F648" s="2"/>
      <c r="G648" s="2"/>
      <c r="H648" s="2"/>
      <c r="I648" s="2"/>
      <c r="J648" s="2"/>
      <c r="K648" s="2"/>
      <c r="L648" s="2"/>
      <c r="M648" s="2"/>
      <c r="N648" s="2"/>
      <c r="O648" s="2"/>
      <c r="P648" s="2"/>
      <c r="Q648" s="2"/>
      <c r="R648" s="2"/>
      <c r="S648" s="2"/>
      <c r="T648" s="2"/>
      <c r="U648" s="2"/>
      <c r="V648" s="2"/>
      <c r="W648" s="2"/>
    </row>
    <row r="649" spans="1:23">
      <c r="A649" s="2"/>
      <c r="B649" s="2"/>
      <c r="C649" s="2"/>
      <c r="D649" s="2"/>
      <c r="E649" s="2"/>
      <c r="F649" s="2"/>
      <c r="G649" s="2"/>
      <c r="H649" s="2"/>
      <c r="I649" s="2"/>
      <c r="J649" s="2"/>
      <c r="K649" s="2"/>
      <c r="L649" s="2"/>
      <c r="M649" s="2"/>
      <c r="N649" s="2"/>
      <c r="O649" s="2"/>
      <c r="P649" s="2"/>
      <c r="Q649" s="2"/>
      <c r="R649" s="2"/>
      <c r="S649" s="2"/>
      <c r="T649" s="2"/>
      <c r="U649" s="2"/>
      <c r="V649" s="2"/>
      <c r="W649" s="2"/>
    </row>
    <row r="650" spans="1:23">
      <c r="A650" s="2"/>
      <c r="B650" s="2"/>
      <c r="C650" s="2"/>
      <c r="D650" s="2"/>
      <c r="E650" s="2"/>
      <c r="F650" s="2"/>
      <c r="G650" s="2"/>
      <c r="H650" s="2"/>
      <c r="I650" s="2"/>
      <c r="J650" s="2"/>
      <c r="K650" s="2"/>
      <c r="L650" s="2"/>
      <c r="M650" s="2"/>
      <c r="N650" s="2"/>
      <c r="O650" s="2"/>
      <c r="P650" s="2"/>
      <c r="Q650" s="2"/>
      <c r="R650" s="2"/>
      <c r="S650" s="2"/>
      <c r="T650" s="2"/>
      <c r="U650" s="2"/>
      <c r="V650" s="2"/>
      <c r="W650" s="2"/>
    </row>
    <row r="651" spans="1:23">
      <c r="A651" s="2"/>
      <c r="B651" s="2"/>
      <c r="C651" s="2"/>
      <c r="D651" s="2"/>
      <c r="E651" s="2"/>
      <c r="F651" s="2"/>
      <c r="G651" s="2"/>
      <c r="H651" s="2"/>
      <c r="I651" s="2"/>
      <c r="J651" s="2"/>
      <c r="K651" s="2"/>
      <c r="L651" s="2"/>
      <c r="M651" s="2"/>
      <c r="N651" s="2"/>
      <c r="O651" s="2"/>
      <c r="P651" s="2"/>
      <c r="Q651" s="2"/>
      <c r="R651" s="2"/>
      <c r="S651" s="2"/>
      <c r="T651" s="2"/>
      <c r="U651" s="2"/>
      <c r="V651" s="2"/>
      <c r="W651" s="2"/>
    </row>
    <row r="652" spans="1:23">
      <c r="A652" s="2"/>
      <c r="B652" s="2"/>
      <c r="C652" s="2"/>
      <c r="D652" s="2"/>
      <c r="E652" s="2"/>
      <c r="F652" s="2"/>
      <c r="G652" s="2"/>
      <c r="H652" s="2"/>
      <c r="I652" s="2"/>
      <c r="J652" s="2"/>
      <c r="K652" s="2"/>
      <c r="L652" s="2"/>
      <c r="M652" s="2"/>
      <c r="N652" s="2"/>
      <c r="O652" s="2"/>
      <c r="P652" s="2"/>
      <c r="Q652" s="2"/>
      <c r="R652" s="2"/>
      <c r="S652" s="2"/>
      <c r="T652" s="2"/>
      <c r="U652" s="2"/>
      <c r="V652" s="2"/>
      <c r="W652" s="2"/>
    </row>
    <row r="653" spans="1:23">
      <c r="A653" s="2"/>
      <c r="B653" s="2"/>
      <c r="C653" s="2"/>
      <c r="D653" s="2"/>
      <c r="E653" s="2"/>
      <c r="F653" s="2"/>
      <c r="G653" s="2"/>
      <c r="H653" s="2"/>
      <c r="I653" s="2"/>
      <c r="J653" s="2"/>
      <c r="K653" s="2"/>
      <c r="L653" s="2"/>
      <c r="M653" s="2"/>
      <c r="N653" s="2"/>
      <c r="O653" s="2"/>
      <c r="P653" s="2"/>
      <c r="Q653" s="2"/>
      <c r="R653" s="2"/>
      <c r="S653" s="2"/>
      <c r="T653" s="2"/>
      <c r="U653" s="2"/>
      <c r="V653" s="2"/>
      <c r="W653" s="2"/>
    </row>
    <row r="654" spans="1:23">
      <c r="A654" s="2"/>
      <c r="B654" s="2"/>
      <c r="C654" s="2"/>
      <c r="D654" s="2"/>
      <c r="E654" s="2"/>
      <c r="F654" s="2"/>
      <c r="G654" s="2"/>
      <c r="H654" s="2"/>
      <c r="I654" s="2"/>
      <c r="J654" s="2"/>
      <c r="K654" s="2"/>
      <c r="L654" s="2"/>
      <c r="M654" s="2"/>
      <c r="N654" s="2"/>
      <c r="O654" s="2"/>
      <c r="P654" s="2"/>
      <c r="Q654" s="2"/>
      <c r="R654" s="2"/>
      <c r="S654" s="2"/>
      <c r="T654" s="2"/>
      <c r="U654" s="2"/>
      <c r="V654" s="2"/>
      <c r="W654" s="2"/>
    </row>
    <row r="655" spans="1:23">
      <c r="A655" s="2"/>
      <c r="B655" s="2"/>
      <c r="C655" s="2"/>
      <c r="D655" s="2"/>
      <c r="E655" s="2"/>
      <c r="F655" s="2"/>
      <c r="G655" s="2"/>
      <c r="H655" s="2"/>
      <c r="I655" s="2"/>
      <c r="J655" s="2"/>
      <c r="K655" s="2"/>
      <c r="L655" s="2"/>
      <c r="M655" s="2"/>
      <c r="N655" s="2"/>
      <c r="O655" s="2"/>
      <c r="P655" s="2"/>
      <c r="Q655" s="2"/>
      <c r="R655" s="2"/>
      <c r="S655" s="2"/>
      <c r="T655" s="2"/>
      <c r="U655" s="2"/>
      <c r="V655" s="2"/>
      <c r="W655" s="2"/>
    </row>
    <row r="656" spans="1:23">
      <c r="A656" s="2"/>
      <c r="B656" s="2"/>
      <c r="C656" s="2"/>
      <c r="D656" s="2"/>
      <c r="E656" s="2"/>
      <c r="F656" s="2"/>
      <c r="G656" s="2"/>
      <c r="H656" s="2"/>
      <c r="I656" s="2"/>
      <c r="J656" s="2"/>
      <c r="K656" s="2"/>
      <c r="L656" s="2"/>
      <c r="M656" s="2"/>
      <c r="N656" s="2"/>
      <c r="O656" s="2"/>
      <c r="P656" s="2"/>
      <c r="Q656" s="2"/>
      <c r="R656" s="2"/>
      <c r="S656" s="2"/>
      <c r="T656" s="2"/>
      <c r="U656" s="2"/>
      <c r="V656" s="2"/>
      <c r="W656" s="2"/>
    </row>
    <row r="657" spans="1:23">
      <c r="A657" s="2"/>
      <c r="B657" s="2"/>
      <c r="C657" s="2"/>
      <c r="D657" s="2"/>
      <c r="E657" s="2"/>
      <c r="F657" s="2"/>
      <c r="G657" s="2"/>
      <c r="H657" s="2"/>
      <c r="I657" s="2"/>
      <c r="J657" s="2"/>
      <c r="K657" s="2"/>
      <c r="L657" s="2"/>
      <c r="M657" s="2"/>
      <c r="N657" s="2"/>
      <c r="O657" s="2"/>
      <c r="P657" s="2"/>
      <c r="Q657" s="2"/>
      <c r="R657" s="2"/>
      <c r="S657" s="2"/>
      <c r="T657" s="2"/>
      <c r="U657" s="2"/>
      <c r="V657" s="2"/>
      <c r="W657" s="2"/>
    </row>
    <row r="658" spans="1:23">
      <c r="A658" s="2"/>
      <c r="B658" s="2"/>
      <c r="C658" s="2"/>
      <c r="D658" s="2"/>
      <c r="E658" s="2"/>
      <c r="F658" s="2"/>
      <c r="G658" s="2"/>
      <c r="H658" s="2"/>
      <c r="I658" s="2"/>
      <c r="J658" s="2"/>
      <c r="K658" s="2"/>
      <c r="L658" s="2"/>
      <c r="M658" s="2"/>
      <c r="N658" s="2"/>
      <c r="O658" s="2"/>
      <c r="P658" s="2"/>
      <c r="Q658" s="2"/>
      <c r="R658" s="2"/>
      <c r="S658" s="2"/>
      <c r="T658" s="2"/>
      <c r="U658" s="2"/>
      <c r="V658" s="2"/>
      <c r="W658" s="2"/>
    </row>
    <row r="659" spans="1:23">
      <c r="A659" s="2"/>
      <c r="B659" s="2"/>
      <c r="C659" s="2"/>
      <c r="D659" s="2"/>
      <c r="E659" s="2"/>
      <c r="F659" s="2"/>
      <c r="G659" s="2"/>
      <c r="H659" s="2"/>
      <c r="I659" s="2"/>
      <c r="J659" s="2"/>
      <c r="K659" s="2"/>
      <c r="L659" s="2"/>
      <c r="M659" s="2"/>
      <c r="N659" s="2"/>
      <c r="O659" s="2"/>
      <c r="P659" s="2"/>
      <c r="Q659" s="2"/>
      <c r="R659" s="2"/>
      <c r="S659" s="2"/>
      <c r="T659" s="2"/>
      <c r="U659" s="2"/>
      <c r="V659" s="2"/>
      <c r="W659" s="2"/>
    </row>
    <row r="660" spans="1:23">
      <c r="A660" s="2"/>
      <c r="B660" s="2"/>
      <c r="C660" s="2"/>
      <c r="D660" s="2"/>
      <c r="E660" s="2"/>
      <c r="F660" s="2"/>
      <c r="G660" s="2"/>
      <c r="H660" s="2"/>
      <c r="I660" s="2"/>
      <c r="J660" s="2"/>
      <c r="K660" s="2"/>
      <c r="L660" s="2"/>
      <c r="M660" s="2"/>
      <c r="N660" s="2"/>
      <c r="O660" s="2"/>
      <c r="P660" s="2"/>
      <c r="Q660" s="2"/>
      <c r="R660" s="2"/>
      <c r="S660" s="2"/>
      <c r="T660" s="2"/>
      <c r="U660" s="2"/>
      <c r="V660" s="2"/>
      <c r="W660" s="2"/>
    </row>
    <row r="661" spans="1:23">
      <c r="A661" s="2"/>
      <c r="B661" s="2"/>
      <c r="C661" s="2"/>
      <c r="D661" s="2"/>
      <c r="E661" s="2"/>
      <c r="F661" s="2"/>
      <c r="G661" s="2"/>
      <c r="H661" s="2"/>
      <c r="I661" s="2"/>
      <c r="J661" s="2"/>
      <c r="K661" s="2"/>
      <c r="L661" s="2"/>
      <c r="M661" s="2"/>
      <c r="N661" s="2"/>
      <c r="O661" s="2"/>
      <c r="P661" s="2"/>
      <c r="Q661" s="2"/>
      <c r="R661" s="2"/>
      <c r="S661" s="2"/>
      <c r="T661" s="2"/>
      <c r="U661" s="2"/>
      <c r="V661" s="2"/>
      <c r="W661" s="2"/>
    </row>
    <row r="662" spans="1:23">
      <c r="A662" s="2"/>
      <c r="B662" s="2"/>
      <c r="C662" s="2"/>
      <c r="D662" s="2"/>
      <c r="E662" s="2"/>
      <c r="F662" s="2"/>
      <c r="G662" s="2"/>
      <c r="H662" s="2"/>
      <c r="I662" s="2"/>
      <c r="J662" s="2"/>
      <c r="K662" s="2"/>
      <c r="L662" s="2"/>
      <c r="M662" s="2"/>
      <c r="N662" s="2"/>
      <c r="O662" s="2"/>
      <c r="P662" s="2"/>
      <c r="Q662" s="2"/>
      <c r="R662" s="2"/>
      <c r="S662" s="2"/>
      <c r="T662" s="2"/>
      <c r="U662" s="2"/>
      <c r="V662" s="2"/>
      <c r="W662" s="2"/>
    </row>
    <row r="663" spans="1:23">
      <c r="A663" s="2"/>
      <c r="B663" s="2"/>
      <c r="C663" s="2"/>
      <c r="D663" s="2"/>
      <c r="E663" s="2"/>
      <c r="F663" s="2"/>
      <c r="G663" s="2"/>
      <c r="H663" s="2"/>
      <c r="I663" s="2"/>
      <c r="J663" s="2"/>
      <c r="K663" s="2"/>
      <c r="L663" s="2"/>
      <c r="M663" s="2"/>
      <c r="N663" s="2"/>
      <c r="O663" s="2"/>
      <c r="P663" s="2"/>
      <c r="Q663" s="2"/>
      <c r="R663" s="2"/>
      <c r="S663" s="2"/>
      <c r="T663" s="2"/>
      <c r="U663" s="2"/>
      <c r="V663" s="2"/>
      <c r="W663" s="2"/>
    </row>
    <row r="664" spans="1:23">
      <c r="A664" s="2"/>
      <c r="B664" s="2"/>
      <c r="C664" s="2"/>
      <c r="D664" s="2"/>
      <c r="E664" s="2"/>
      <c r="F664" s="2"/>
      <c r="G664" s="2"/>
      <c r="H664" s="2"/>
      <c r="I664" s="2"/>
      <c r="J664" s="2"/>
      <c r="K664" s="2"/>
      <c r="L664" s="2"/>
      <c r="M664" s="2"/>
      <c r="N664" s="2"/>
      <c r="O664" s="2"/>
      <c r="P664" s="2"/>
      <c r="Q664" s="2"/>
      <c r="R664" s="2"/>
      <c r="S664" s="2"/>
      <c r="T664" s="2"/>
      <c r="U664" s="2"/>
      <c r="V664" s="2"/>
      <c r="W664" s="2"/>
    </row>
    <row r="665" spans="1:23">
      <c r="A665" s="2"/>
      <c r="B665" s="2"/>
      <c r="C665" s="2"/>
      <c r="D665" s="2"/>
      <c r="E665" s="2"/>
      <c r="F665" s="2"/>
      <c r="G665" s="2"/>
      <c r="H665" s="2"/>
      <c r="I665" s="2"/>
      <c r="J665" s="2"/>
      <c r="K665" s="2"/>
      <c r="L665" s="2"/>
      <c r="M665" s="2"/>
      <c r="N665" s="2"/>
      <c r="O665" s="2"/>
      <c r="P665" s="2"/>
      <c r="Q665" s="2"/>
      <c r="R665" s="2"/>
      <c r="S665" s="2"/>
      <c r="T665" s="2"/>
      <c r="U665" s="2"/>
      <c r="V665" s="2"/>
      <c r="W665" s="2"/>
    </row>
    <row r="666" spans="1:23">
      <c r="A666" s="2"/>
      <c r="B666" s="2"/>
      <c r="C666" s="2"/>
      <c r="D666" s="2"/>
      <c r="E666" s="2"/>
      <c r="F666" s="2"/>
      <c r="G666" s="2"/>
      <c r="H666" s="2"/>
      <c r="I666" s="2"/>
      <c r="J666" s="2"/>
      <c r="K666" s="2"/>
      <c r="L666" s="2"/>
      <c r="M666" s="2"/>
      <c r="N666" s="2"/>
      <c r="O666" s="2"/>
      <c r="P666" s="2"/>
      <c r="Q666" s="2"/>
      <c r="R666" s="2"/>
      <c r="S666" s="2"/>
      <c r="T666" s="2"/>
      <c r="U666" s="2"/>
      <c r="V666" s="2"/>
      <c r="W666" s="2"/>
    </row>
    <row r="667" spans="1:23">
      <c r="A667" s="2"/>
      <c r="B667" s="2"/>
      <c r="C667" s="2"/>
      <c r="D667" s="2"/>
      <c r="E667" s="2"/>
      <c r="F667" s="2"/>
      <c r="G667" s="2"/>
      <c r="H667" s="2"/>
      <c r="I667" s="2"/>
      <c r="J667" s="2"/>
      <c r="K667" s="2"/>
      <c r="L667" s="2"/>
      <c r="M667" s="2"/>
      <c r="N667" s="2"/>
      <c r="O667" s="2"/>
      <c r="P667" s="2"/>
      <c r="Q667" s="2"/>
      <c r="R667" s="2"/>
      <c r="S667" s="2"/>
      <c r="T667" s="2"/>
      <c r="U667" s="2"/>
      <c r="V667" s="2"/>
      <c r="W667" s="2"/>
    </row>
    <row r="668" spans="1:23">
      <c r="A668" s="2"/>
      <c r="B668" s="2"/>
      <c r="C668" s="2"/>
      <c r="D668" s="2"/>
      <c r="E668" s="2"/>
      <c r="F668" s="2"/>
      <c r="G668" s="2"/>
      <c r="H668" s="2"/>
      <c r="I668" s="2"/>
      <c r="J668" s="2"/>
      <c r="K668" s="2"/>
      <c r="L668" s="2"/>
      <c r="M668" s="2"/>
      <c r="N668" s="2"/>
      <c r="O668" s="2"/>
      <c r="P668" s="2"/>
      <c r="Q668" s="2"/>
      <c r="R668" s="2"/>
      <c r="S668" s="2"/>
      <c r="T668" s="2"/>
      <c r="U668" s="2"/>
      <c r="V668" s="2"/>
      <c r="W668" s="2"/>
    </row>
    <row r="669" spans="1:23">
      <c r="A669" s="2"/>
      <c r="B669" s="2"/>
      <c r="C669" s="2"/>
      <c r="D669" s="2"/>
      <c r="E669" s="2"/>
      <c r="F669" s="2"/>
      <c r="G669" s="2"/>
      <c r="H669" s="2"/>
      <c r="I669" s="2"/>
      <c r="J669" s="2"/>
      <c r="K669" s="2"/>
      <c r="L669" s="2"/>
      <c r="M669" s="2"/>
      <c r="N669" s="2"/>
      <c r="O669" s="2"/>
      <c r="P669" s="2"/>
      <c r="Q669" s="2"/>
      <c r="R669" s="2"/>
      <c r="S669" s="2"/>
      <c r="T669" s="2"/>
      <c r="U669" s="2"/>
      <c r="V669" s="2"/>
      <c r="W669" s="2"/>
    </row>
    <row r="670" spans="1:23">
      <c r="A670" s="2"/>
      <c r="B670" s="2"/>
      <c r="C670" s="2"/>
      <c r="D670" s="2"/>
      <c r="E670" s="2"/>
      <c r="F670" s="2"/>
      <c r="G670" s="2"/>
      <c r="H670" s="2"/>
      <c r="I670" s="2"/>
      <c r="J670" s="2"/>
      <c r="K670" s="2"/>
      <c r="L670" s="2"/>
      <c r="M670" s="2"/>
      <c r="N670" s="2"/>
      <c r="O670" s="2"/>
      <c r="P670" s="2"/>
      <c r="Q670" s="2"/>
      <c r="R670" s="2"/>
      <c r="S670" s="2"/>
      <c r="T670" s="2"/>
      <c r="U670" s="2"/>
      <c r="V670" s="2"/>
      <c r="W670" s="2"/>
    </row>
    <row r="671" spans="1:23">
      <c r="A671" s="2"/>
      <c r="B671" s="2"/>
      <c r="C671" s="2"/>
      <c r="D671" s="2"/>
      <c r="E671" s="2"/>
      <c r="F671" s="2"/>
      <c r="G671" s="2"/>
      <c r="H671" s="2"/>
      <c r="I671" s="2"/>
      <c r="J671" s="2"/>
      <c r="K671" s="2"/>
      <c r="L671" s="2"/>
      <c r="M671" s="2"/>
      <c r="N671" s="2"/>
      <c r="O671" s="2"/>
      <c r="P671" s="2"/>
      <c r="Q671" s="2"/>
      <c r="R671" s="2"/>
      <c r="S671" s="2"/>
      <c r="T671" s="2"/>
      <c r="U671" s="2"/>
      <c r="V671" s="2"/>
      <c r="W671" s="2"/>
    </row>
    <row r="672" spans="1:23">
      <c r="A672" s="2"/>
      <c r="B672" s="2"/>
      <c r="C672" s="2"/>
      <c r="D672" s="2"/>
      <c r="E672" s="2"/>
      <c r="F672" s="2"/>
      <c r="G672" s="2"/>
      <c r="H672" s="2"/>
      <c r="I672" s="2"/>
      <c r="J672" s="2"/>
      <c r="K672" s="2"/>
      <c r="L672" s="2"/>
      <c r="M672" s="2"/>
      <c r="N672" s="2"/>
      <c r="O672" s="2"/>
      <c r="P672" s="2"/>
      <c r="Q672" s="2"/>
      <c r="R672" s="2"/>
      <c r="S672" s="2"/>
      <c r="T672" s="2"/>
      <c r="U672" s="2"/>
      <c r="V672" s="2"/>
      <c r="W672" s="2"/>
    </row>
    <row r="673" spans="1:23">
      <c r="A673" s="2"/>
      <c r="B673" s="2"/>
      <c r="C673" s="2"/>
      <c r="D673" s="2"/>
      <c r="E673" s="2"/>
      <c r="F673" s="2"/>
      <c r="G673" s="2"/>
      <c r="H673" s="2"/>
      <c r="I673" s="2"/>
      <c r="J673" s="2"/>
      <c r="K673" s="2"/>
      <c r="L673" s="2"/>
      <c r="M673" s="2"/>
      <c r="N673" s="2"/>
      <c r="O673" s="2"/>
      <c r="P673" s="2"/>
      <c r="Q673" s="2"/>
      <c r="R673" s="2"/>
      <c r="S673" s="2"/>
      <c r="T673" s="2"/>
      <c r="U673" s="2"/>
      <c r="V673" s="2"/>
      <c r="W673" s="2"/>
    </row>
    <row r="674" spans="1:23">
      <c r="A674" s="2"/>
      <c r="B674" s="2"/>
      <c r="C674" s="2"/>
      <c r="D674" s="2"/>
      <c r="E674" s="2"/>
      <c r="F674" s="2"/>
      <c r="G674" s="2"/>
      <c r="H674" s="2"/>
      <c r="I674" s="2"/>
      <c r="J674" s="2"/>
      <c r="K674" s="2"/>
      <c r="L674" s="2"/>
      <c r="M674" s="2"/>
      <c r="N674" s="2"/>
      <c r="O674" s="2"/>
      <c r="P674" s="2"/>
      <c r="Q674" s="2"/>
      <c r="R674" s="2"/>
      <c r="S674" s="2"/>
      <c r="T674" s="2"/>
      <c r="U674" s="2"/>
      <c r="V674" s="2"/>
      <c r="W674" s="2"/>
    </row>
    <row r="675" spans="1:23">
      <c r="A675" s="2"/>
      <c r="B675" s="2"/>
      <c r="C675" s="2"/>
      <c r="D675" s="2"/>
      <c r="E675" s="2"/>
      <c r="F675" s="2"/>
      <c r="G675" s="2"/>
      <c r="H675" s="2"/>
      <c r="I675" s="2"/>
      <c r="J675" s="2"/>
      <c r="K675" s="2"/>
      <c r="L675" s="2"/>
      <c r="M675" s="2"/>
      <c r="N675" s="2"/>
      <c r="O675" s="2"/>
      <c r="P675" s="2"/>
      <c r="Q675" s="2"/>
      <c r="R675" s="2"/>
      <c r="S675" s="2"/>
      <c r="T675" s="2"/>
      <c r="U675" s="2"/>
      <c r="V675" s="2"/>
      <c r="W675" s="2"/>
    </row>
    <row r="676" spans="1:23">
      <c r="A676" s="2"/>
      <c r="B676" s="2"/>
      <c r="C676" s="2"/>
      <c r="D676" s="2"/>
      <c r="E676" s="2"/>
      <c r="F676" s="2"/>
      <c r="G676" s="2"/>
      <c r="H676" s="2"/>
      <c r="I676" s="2"/>
      <c r="J676" s="2"/>
      <c r="K676" s="2"/>
      <c r="L676" s="2"/>
      <c r="M676" s="2"/>
      <c r="N676" s="2"/>
      <c r="O676" s="2"/>
      <c r="P676" s="2"/>
      <c r="Q676" s="2"/>
      <c r="R676" s="2"/>
      <c r="S676" s="2"/>
      <c r="T676" s="2"/>
      <c r="U676" s="2"/>
      <c r="V676" s="2"/>
      <c r="W676" s="2"/>
    </row>
    <row r="677" spans="1:23">
      <c r="A677" s="2"/>
      <c r="B677" s="2"/>
      <c r="C677" s="2"/>
      <c r="D677" s="2"/>
      <c r="E677" s="2"/>
      <c r="F677" s="2"/>
      <c r="G677" s="2"/>
      <c r="H677" s="2"/>
      <c r="I677" s="2"/>
      <c r="J677" s="2"/>
      <c r="K677" s="2"/>
      <c r="L677" s="2"/>
      <c r="M677" s="2"/>
      <c r="N677" s="2"/>
      <c r="O677" s="2"/>
      <c r="P677" s="2"/>
      <c r="Q677" s="2"/>
      <c r="R677" s="2"/>
      <c r="S677" s="2"/>
      <c r="T677" s="2"/>
      <c r="U677" s="2"/>
      <c r="V677" s="2"/>
      <c r="W677" s="2"/>
    </row>
    <row r="678" spans="1:23">
      <c r="A678" s="2"/>
      <c r="B678" s="2"/>
      <c r="C678" s="2"/>
      <c r="D678" s="2"/>
      <c r="E678" s="2"/>
      <c r="F678" s="2"/>
      <c r="G678" s="2"/>
      <c r="H678" s="2"/>
      <c r="I678" s="2"/>
      <c r="J678" s="2"/>
      <c r="K678" s="2"/>
      <c r="L678" s="2"/>
      <c r="M678" s="2"/>
      <c r="N678" s="2"/>
      <c r="O678" s="2"/>
      <c r="P678" s="2"/>
      <c r="Q678" s="2"/>
      <c r="R678" s="2"/>
      <c r="S678" s="2"/>
      <c r="T678" s="2"/>
      <c r="U678" s="2"/>
      <c r="V678" s="2"/>
      <c r="W678" s="2"/>
    </row>
    <row r="679" spans="1:23">
      <c r="A679" s="2"/>
      <c r="B679" s="2"/>
      <c r="C679" s="2"/>
      <c r="D679" s="2"/>
      <c r="E679" s="2"/>
      <c r="F679" s="2"/>
      <c r="G679" s="2"/>
      <c r="H679" s="2"/>
      <c r="I679" s="2"/>
      <c r="J679" s="2"/>
      <c r="K679" s="2"/>
      <c r="L679" s="2"/>
      <c r="M679" s="2"/>
      <c r="N679" s="2"/>
      <c r="O679" s="2"/>
      <c r="P679" s="2"/>
      <c r="Q679" s="2"/>
      <c r="R679" s="2"/>
      <c r="S679" s="2"/>
      <c r="T679" s="2"/>
      <c r="U679" s="2"/>
      <c r="V679" s="2"/>
      <c r="W679" s="2"/>
    </row>
    <row r="680" spans="1:23">
      <c r="A680" s="2"/>
      <c r="B680" s="2"/>
      <c r="C680" s="2"/>
      <c r="D680" s="2"/>
      <c r="E680" s="2"/>
      <c r="F680" s="2"/>
      <c r="G680" s="2"/>
      <c r="H680" s="2"/>
      <c r="I680" s="2"/>
      <c r="J680" s="2"/>
      <c r="K680" s="2"/>
      <c r="L680" s="2"/>
      <c r="M680" s="2"/>
      <c r="N680" s="2"/>
      <c r="O680" s="2"/>
      <c r="P680" s="2"/>
      <c r="Q680" s="2"/>
      <c r="R680" s="2"/>
      <c r="S680" s="2"/>
      <c r="T680" s="2"/>
      <c r="U680" s="2"/>
      <c r="V680" s="2"/>
      <c r="W680" s="2"/>
    </row>
    <row r="681" spans="1:23">
      <c r="A681" s="2"/>
      <c r="B681" s="2"/>
      <c r="C681" s="2"/>
      <c r="D681" s="2"/>
      <c r="E681" s="2"/>
      <c r="F681" s="2"/>
      <c r="G681" s="2"/>
      <c r="H681" s="2"/>
      <c r="I681" s="2"/>
      <c r="J681" s="2"/>
      <c r="K681" s="2"/>
      <c r="L681" s="2"/>
      <c r="M681" s="2"/>
      <c r="N681" s="2"/>
      <c r="O681" s="2"/>
      <c r="P681" s="2"/>
      <c r="Q681" s="2"/>
      <c r="R681" s="2"/>
      <c r="S681" s="2"/>
      <c r="T681" s="2"/>
      <c r="U681" s="2"/>
      <c r="V681" s="2"/>
      <c r="W681" s="2"/>
    </row>
    <row r="682" spans="1:23">
      <c r="A682" s="2"/>
      <c r="B682" s="2"/>
      <c r="C682" s="2"/>
      <c r="D682" s="2"/>
      <c r="E682" s="2"/>
      <c r="F682" s="2"/>
      <c r="G682" s="2"/>
      <c r="H682" s="2"/>
      <c r="I682" s="2"/>
      <c r="J682" s="2"/>
      <c r="K682" s="2"/>
      <c r="L682" s="2"/>
      <c r="M682" s="2"/>
      <c r="N682" s="2"/>
      <c r="O682" s="2"/>
      <c r="P682" s="2"/>
      <c r="Q682" s="2"/>
      <c r="R682" s="2"/>
      <c r="S682" s="2"/>
      <c r="T682" s="2"/>
      <c r="U682" s="2"/>
      <c r="V682" s="2"/>
      <c r="W682" s="2"/>
    </row>
    <row r="683" spans="1:23">
      <c r="A683" s="2"/>
      <c r="B683" s="2"/>
      <c r="C683" s="2"/>
      <c r="D683" s="2"/>
      <c r="E683" s="2"/>
      <c r="F683" s="2"/>
      <c r="G683" s="2"/>
      <c r="H683" s="2"/>
      <c r="I683" s="2"/>
      <c r="J683" s="2"/>
      <c r="K683" s="2"/>
      <c r="L683" s="2"/>
      <c r="M683" s="2"/>
      <c r="N683" s="2"/>
      <c r="O683" s="2"/>
      <c r="P683" s="2"/>
      <c r="Q683" s="2"/>
      <c r="R683" s="2"/>
      <c r="S683" s="2"/>
      <c r="T683" s="2"/>
      <c r="U683" s="2"/>
      <c r="V683" s="2"/>
      <c r="W683" s="2"/>
    </row>
    <row r="684" spans="1:23">
      <c r="A684" s="2"/>
      <c r="B684" s="2"/>
      <c r="C684" s="2"/>
      <c r="D684" s="2"/>
      <c r="E684" s="2"/>
      <c r="F684" s="2"/>
      <c r="G684" s="2"/>
      <c r="H684" s="2"/>
      <c r="I684" s="2"/>
      <c r="J684" s="2"/>
      <c r="K684" s="2"/>
      <c r="L684" s="2"/>
      <c r="M684" s="2"/>
      <c r="N684" s="2"/>
      <c r="O684" s="2"/>
      <c r="P684" s="2"/>
      <c r="Q684" s="2"/>
      <c r="R684" s="2"/>
      <c r="S684" s="2"/>
      <c r="T684" s="2"/>
      <c r="U684" s="2"/>
      <c r="V684" s="2"/>
      <c r="W684" s="2"/>
    </row>
    <row r="685" spans="1:23">
      <c r="A685" s="2"/>
      <c r="B685" s="2"/>
      <c r="C685" s="2"/>
      <c r="D685" s="2"/>
      <c r="E685" s="2"/>
      <c r="F685" s="2"/>
      <c r="G685" s="2"/>
      <c r="H685" s="2"/>
      <c r="I685" s="2"/>
      <c r="J685" s="2"/>
      <c r="K685" s="2"/>
      <c r="L685" s="2"/>
      <c r="M685" s="2"/>
      <c r="N685" s="2"/>
      <c r="O685" s="2"/>
      <c r="P685" s="2"/>
      <c r="Q685" s="2"/>
      <c r="R685" s="2"/>
      <c r="S685" s="2"/>
      <c r="T685" s="2"/>
      <c r="U685" s="2"/>
      <c r="V685" s="2"/>
      <c r="W685" s="2"/>
    </row>
    <row r="686" spans="1:23">
      <c r="A686" s="2"/>
      <c r="B686" s="2"/>
      <c r="C686" s="2"/>
      <c r="D686" s="2"/>
      <c r="E686" s="2"/>
      <c r="F686" s="2"/>
      <c r="G686" s="2"/>
      <c r="H686" s="2"/>
      <c r="I686" s="2"/>
      <c r="J686" s="2"/>
      <c r="K686" s="2"/>
      <c r="L686" s="2"/>
      <c r="M686" s="2"/>
      <c r="N686" s="2"/>
      <c r="O686" s="2"/>
      <c r="P686" s="2"/>
      <c r="Q686" s="2"/>
      <c r="R686" s="2"/>
      <c r="S686" s="2"/>
      <c r="T686" s="2"/>
      <c r="U686" s="2"/>
      <c r="V686" s="2"/>
      <c r="W686" s="2"/>
    </row>
    <row r="687" spans="1:23">
      <c r="A687" s="2"/>
      <c r="B687" s="2"/>
      <c r="C687" s="2"/>
      <c r="D687" s="2"/>
      <c r="E687" s="2"/>
      <c r="F687" s="2"/>
      <c r="G687" s="2"/>
      <c r="H687" s="2"/>
      <c r="I687" s="2"/>
      <c r="J687" s="2"/>
      <c r="K687" s="2"/>
      <c r="L687" s="2"/>
      <c r="M687" s="2"/>
      <c r="N687" s="2"/>
      <c r="O687" s="2"/>
      <c r="P687" s="2"/>
      <c r="Q687" s="2"/>
      <c r="R687" s="2"/>
      <c r="S687" s="2"/>
      <c r="T687" s="2"/>
      <c r="U687" s="2"/>
      <c r="V687" s="2"/>
      <c r="W687" s="2"/>
    </row>
    <row r="688" spans="1:23">
      <c r="A688" s="2"/>
      <c r="B688" s="2"/>
      <c r="C688" s="2"/>
      <c r="D688" s="2"/>
      <c r="E688" s="2"/>
      <c r="F688" s="2"/>
      <c r="G688" s="2"/>
      <c r="H688" s="2"/>
      <c r="I688" s="2"/>
      <c r="J688" s="2"/>
      <c r="K688" s="2"/>
      <c r="L688" s="2"/>
      <c r="M688" s="2"/>
      <c r="N688" s="2"/>
      <c r="O688" s="2"/>
      <c r="P688" s="2"/>
      <c r="Q688" s="2"/>
      <c r="R688" s="2"/>
      <c r="S688" s="2"/>
      <c r="T688" s="2"/>
      <c r="U688" s="2"/>
      <c r="V688" s="2"/>
      <c r="W688" s="2"/>
    </row>
    <row r="689" spans="1:23">
      <c r="A689" s="2"/>
      <c r="B689" s="2"/>
      <c r="C689" s="2"/>
      <c r="D689" s="2"/>
      <c r="E689" s="2"/>
      <c r="F689" s="2"/>
      <c r="G689" s="2"/>
      <c r="H689" s="2"/>
      <c r="I689" s="2"/>
      <c r="J689" s="2"/>
      <c r="K689" s="2"/>
      <c r="L689" s="2"/>
      <c r="M689" s="2"/>
      <c r="N689" s="2"/>
      <c r="O689" s="2"/>
      <c r="P689" s="2"/>
      <c r="Q689" s="2"/>
      <c r="R689" s="2"/>
      <c r="S689" s="2"/>
      <c r="T689" s="2"/>
      <c r="U689" s="2"/>
      <c r="V689" s="2"/>
      <c r="W689" s="2"/>
    </row>
    <row r="690" spans="1:23">
      <c r="A690" s="2"/>
      <c r="B690" s="2"/>
      <c r="C690" s="2"/>
      <c r="D690" s="2"/>
      <c r="E690" s="2"/>
      <c r="F690" s="2"/>
      <c r="G690" s="2"/>
      <c r="H690" s="2"/>
      <c r="I690" s="2"/>
      <c r="J690" s="2"/>
      <c r="K690" s="2"/>
      <c r="L690" s="2"/>
      <c r="M690" s="2"/>
      <c r="N690" s="2"/>
      <c r="O690" s="2"/>
      <c r="P690" s="2"/>
      <c r="Q690" s="2"/>
      <c r="R690" s="2"/>
      <c r="S690" s="2"/>
      <c r="T690" s="2"/>
      <c r="U690" s="2"/>
      <c r="V690" s="2"/>
      <c r="W690" s="2"/>
    </row>
    <row r="691" spans="1:23">
      <c r="A691" s="2"/>
      <c r="B691" s="2"/>
      <c r="C691" s="2"/>
      <c r="D691" s="2"/>
      <c r="E691" s="2"/>
      <c r="F691" s="2"/>
      <c r="G691" s="2"/>
      <c r="H691" s="2"/>
      <c r="I691" s="2"/>
      <c r="J691" s="2"/>
      <c r="K691" s="2"/>
      <c r="L691" s="2"/>
      <c r="M691" s="2"/>
      <c r="N691" s="2"/>
      <c r="O691" s="2"/>
      <c r="P691" s="2"/>
      <c r="Q691" s="2"/>
      <c r="R691" s="2"/>
      <c r="S691" s="2"/>
      <c r="T691" s="2"/>
      <c r="U691" s="2"/>
      <c r="V691" s="2"/>
      <c r="W691" s="2"/>
    </row>
    <row r="692" spans="1:23">
      <c r="A692" s="2"/>
      <c r="B692" s="2"/>
      <c r="C692" s="2"/>
      <c r="D692" s="2"/>
      <c r="E692" s="2"/>
      <c r="F692" s="2"/>
      <c r="G692" s="2"/>
      <c r="H692" s="2"/>
      <c r="I692" s="2"/>
      <c r="J692" s="2"/>
      <c r="K692" s="2"/>
      <c r="L692" s="2"/>
      <c r="M692" s="2"/>
      <c r="N692" s="2"/>
      <c r="O692" s="2"/>
      <c r="P692" s="2"/>
      <c r="Q692" s="2"/>
      <c r="R692" s="2"/>
      <c r="S692" s="2"/>
      <c r="T692" s="2"/>
      <c r="U692" s="2"/>
      <c r="V692" s="2"/>
      <c r="W692" s="2"/>
    </row>
    <row r="693" spans="1:23">
      <c r="A693" s="2"/>
      <c r="B693" s="2"/>
      <c r="C693" s="2"/>
      <c r="D693" s="2"/>
      <c r="E693" s="2"/>
      <c r="F693" s="2"/>
      <c r="G693" s="2"/>
      <c r="H693" s="2"/>
      <c r="I693" s="2"/>
      <c r="J693" s="2"/>
      <c r="K693" s="2"/>
      <c r="L693" s="2"/>
      <c r="M693" s="2"/>
      <c r="N693" s="2"/>
      <c r="O693" s="2"/>
      <c r="P693" s="2"/>
      <c r="Q693" s="2"/>
      <c r="R693" s="2"/>
      <c r="S693" s="2"/>
      <c r="T693" s="2"/>
      <c r="U693" s="2"/>
      <c r="V693" s="2"/>
      <c r="W693" s="2"/>
    </row>
    <row r="694" spans="1:23">
      <c r="A694" s="2"/>
      <c r="B694" s="2"/>
      <c r="C694" s="2"/>
      <c r="D694" s="2"/>
      <c r="E694" s="2"/>
      <c r="F694" s="2"/>
      <c r="G694" s="2"/>
      <c r="H694" s="2"/>
      <c r="I694" s="2"/>
      <c r="J694" s="2"/>
      <c r="K694" s="2"/>
      <c r="L694" s="2"/>
      <c r="M694" s="2"/>
      <c r="N694" s="2"/>
      <c r="O694" s="2"/>
      <c r="P694" s="2"/>
      <c r="Q694" s="2"/>
      <c r="R694" s="2"/>
      <c r="S694" s="2"/>
      <c r="T694" s="2"/>
      <c r="U694" s="2"/>
      <c r="V694" s="2"/>
      <c r="W694" s="2"/>
    </row>
    <row r="695" spans="1:23">
      <c r="A695" s="2"/>
      <c r="B695" s="2"/>
      <c r="C695" s="2"/>
      <c r="D695" s="2"/>
      <c r="E695" s="2"/>
      <c r="F695" s="2"/>
      <c r="G695" s="2"/>
      <c r="H695" s="2"/>
      <c r="I695" s="2"/>
      <c r="J695" s="2"/>
      <c r="K695" s="2"/>
      <c r="L695" s="2"/>
      <c r="M695" s="2"/>
      <c r="N695" s="2"/>
      <c r="O695" s="2"/>
      <c r="P695" s="2"/>
      <c r="Q695" s="2"/>
      <c r="R695" s="2"/>
      <c r="S695" s="2"/>
      <c r="T695" s="2"/>
      <c r="U695" s="2"/>
      <c r="V695" s="2"/>
      <c r="W695" s="2"/>
    </row>
    <row r="696" spans="1:23">
      <c r="A696" s="2"/>
      <c r="B696" s="2"/>
      <c r="C696" s="2"/>
      <c r="D696" s="2"/>
      <c r="E696" s="2"/>
      <c r="F696" s="2"/>
      <c r="G696" s="2"/>
      <c r="H696" s="2"/>
      <c r="I696" s="2"/>
      <c r="J696" s="2"/>
      <c r="K696" s="2"/>
      <c r="L696" s="2"/>
      <c r="M696" s="2"/>
      <c r="N696" s="2"/>
      <c r="O696" s="2"/>
      <c r="P696" s="2"/>
      <c r="Q696" s="2"/>
      <c r="R696" s="2"/>
      <c r="S696" s="2"/>
      <c r="T696" s="2"/>
      <c r="U696" s="2"/>
      <c r="V696" s="2"/>
      <c r="W696" s="2"/>
    </row>
    <row r="697" spans="1:23">
      <c r="A697" s="2"/>
      <c r="B697" s="2"/>
      <c r="C697" s="2"/>
      <c r="D697" s="2"/>
      <c r="E697" s="2"/>
      <c r="F697" s="2"/>
      <c r="G697" s="2"/>
      <c r="H697" s="2"/>
      <c r="I697" s="2"/>
      <c r="J697" s="2"/>
      <c r="K697" s="2"/>
      <c r="L697" s="2"/>
      <c r="M697" s="2"/>
      <c r="N697" s="2"/>
      <c r="O697" s="2"/>
      <c r="P697" s="2"/>
      <c r="Q697" s="2"/>
      <c r="R697" s="2"/>
      <c r="S697" s="2"/>
      <c r="T697" s="2"/>
      <c r="U697" s="2"/>
      <c r="V697" s="2"/>
      <c r="W697" s="2"/>
    </row>
    <row r="698" spans="1:23">
      <c r="A698" s="2"/>
      <c r="B698" s="2"/>
      <c r="C698" s="2"/>
      <c r="D698" s="2"/>
      <c r="E698" s="2"/>
      <c r="F698" s="2"/>
      <c r="G698" s="2"/>
      <c r="H698" s="2"/>
      <c r="I698" s="2"/>
      <c r="J698" s="2"/>
      <c r="K698" s="2"/>
      <c r="L698" s="2"/>
      <c r="M698" s="2"/>
      <c r="N698" s="2"/>
      <c r="O698" s="2"/>
      <c r="P698" s="2"/>
      <c r="Q698" s="2"/>
      <c r="R698" s="2"/>
      <c r="S698" s="2"/>
      <c r="T698" s="2"/>
      <c r="U698" s="2"/>
      <c r="V698" s="2"/>
      <c r="W698" s="2"/>
    </row>
    <row r="699" spans="1:23">
      <c r="A699" s="2"/>
      <c r="B699" s="2"/>
      <c r="C699" s="2"/>
      <c r="D699" s="2"/>
      <c r="E699" s="2"/>
      <c r="F699" s="2"/>
      <c r="G699" s="2"/>
      <c r="H699" s="2"/>
      <c r="I699" s="2"/>
      <c r="J699" s="2"/>
      <c r="K699" s="2"/>
      <c r="L699" s="2"/>
      <c r="M699" s="2"/>
      <c r="N699" s="2"/>
      <c r="O699" s="2"/>
      <c r="P699" s="2"/>
      <c r="Q699" s="2"/>
      <c r="R699" s="2"/>
      <c r="S699" s="2"/>
      <c r="T699" s="2"/>
      <c r="U699" s="2"/>
      <c r="V699" s="2"/>
      <c r="W699" s="2"/>
    </row>
    <row r="700" spans="1:23">
      <c r="A700" s="2"/>
      <c r="B700" s="2"/>
      <c r="C700" s="2"/>
      <c r="D700" s="2"/>
      <c r="E700" s="2"/>
      <c r="F700" s="2"/>
      <c r="G700" s="2"/>
      <c r="H700" s="2"/>
      <c r="I700" s="2"/>
      <c r="J700" s="2"/>
      <c r="K700" s="2"/>
      <c r="L700" s="2"/>
      <c r="M700" s="2"/>
      <c r="N700" s="2"/>
      <c r="O700" s="2"/>
      <c r="P700" s="2"/>
      <c r="Q700" s="2"/>
      <c r="R700" s="2"/>
      <c r="S700" s="2"/>
      <c r="T700" s="2"/>
      <c r="U700" s="2"/>
      <c r="V700" s="2"/>
      <c r="W700" s="2"/>
    </row>
    <row r="701" spans="1:23">
      <c r="A701" s="2"/>
      <c r="B701" s="2"/>
      <c r="C701" s="2"/>
      <c r="D701" s="2"/>
      <c r="E701" s="2"/>
      <c r="F701" s="2"/>
      <c r="G701" s="2"/>
      <c r="H701" s="2"/>
      <c r="I701" s="2"/>
      <c r="J701" s="2"/>
      <c r="K701" s="2"/>
      <c r="L701" s="2"/>
      <c r="M701" s="2"/>
      <c r="N701" s="2"/>
      <c r="O701" s="2"/>
      <c r="P701" s="2"/>
      <c r="Q701" s="2"/>
      <c r="R701" s="2"/>
      <c r="S701" s="2"/>
      <c r="T701" s="2"/>
      <c r="U701" s="2"/>
      <c r="V701" s="2"/>
      <c r="W701" s="2"/>
    </row>
    <row r="702" spans="1:23">
      <c r="A702" s="2"/>
      <c r="B702" s="2"/>
      <c r="C702" s="2"/>
      <c r="D702" s="2"/>
      <c r="E702" s="2"/>
      <c r="F702" s="2"/>
      <c r="G702" s="2"/>
      <c r="H702" s="2"/>
      <c r="I702" s="2"/>
      <c r="J702" s="2"/>
      <c r="K702" s="2"/>
      <c r="L702" s="2"/>
      <c r="M702" s="2"/>
      <c r="N702" s="2"/>
      <c r="O702" s="2"/>
      <c r="P702" s="2"/>
      <c r="Q702" s="2"/>
      <c r="R702" s="2"/>
      <c r="S702" s="2"/>
      <c r="T702" s="2"/>
      <c r="U702" s="2"/>
      <c r="V702" s="2"/>
      <c r="W702" s="2"/>
    </row>
    <row r="703" spans="1:23">
      <c r="A703" s="2"/>
      <c r="B703" s="2"/>
      <c r="C703" s="2"/>
      <c r="D703" s="2"/>
      <c r="E703" s="2"/>
      <c r="F703" s="2"/>
      <c r="G703" s="2"/>
      <c r="H703" s="2"/>
      <c r="I703" s="2"/>
      <c r="J703" s="2"/>
      <c r="K703" s="2"/>
      <c r="L703" s="2"/>
      <c r="M703" s="2"/>
      <c r="N703" s="2"/>
      <c r="O703" s="2"/>
      <c r="P703" s="2"/>
      <c r="Q703" s="2"/>
      <c r="R703" s="2"/>
      <c r="S703" s="2"/>
      <c r="T703" s="2"/>
      <c r="U703" s="2"/>
      <c r="V703" s="2"/>
      <c r="W703" s="2"/>
    </row>
    <row r="704" spans="1:23">
      <c r="A704" s="2"/>
      <c r="B704" s="2"/>
      <c r="C704" s="2"/>
      <c r="D704" s="2"/>
      <c r="E704" s="2"/>
      <c r="F704" s="2"/>
      <c r="G704" s="2"/>
      <c r="H704" s="2"/>
      <c r="I704" s="2"/>
      <c r="J704" s="2"/>
      <c r="K704" s="2"/>
      <c r="L704" s="2"/>
      <c r="M704" s="2"/>
      <c r="N704" s="2"/>
      <c r="O704" s="2"/>
      <c r="P704" s="2"/>
      <c r="Q704" s="2"/>
      <c r="R704" s="2"/>
      <c r="S704" s="2"/>
      <c r="T704" s="2"/>
      <c r="U704" s="2"/>
      <c r="V704" s="2"/>
      <c r="W704" s="2"/>
    </row>
    <row r="705" spans="1:23">
      <c r="A705" s="2"/>
      <c r="B705" s="2"/>
      <c r="C705" s="2"/>
      <c r="D705" s="2"/>
      <c r="E705" s="2"/>
      <c r="F705" s="2"/>
      <c r="G705" s="2"/>
      <c r="H705" s="2"/>
      <c r="I705" s="2"/>
      <c r="J705" s="2"/>
      <c r="K705" s="2"/>
      <c r="L705" s="2"/>
      <c r="M705" s="2"/>
      <c r="N705" s="2"/>
      <c r="O705" s="2"/>
      <c r="P705" s="2"/>
      <c r="Q705" s="2"/>
      <c r="R705" s="2"/>
      <c r="S705" s="2"/>
      <c r="T705" s="2"/>
      <c r="U705" s="2"/>
      <c r="V705" s="2"/>
      <c r="W705" s="2"/>
    </row>
    <row r="706" spans="1:23">
      <c r="A706" s="2"/>
      <c r="B706" s="2"/>
      <c r="C706" s="2"/>
      <c r="D706" s="2"/>
      <c r="E706" s="2"/>
      <c r="F706" s="2"/>
      <c r="G706" s="2"/>
      <c r="H706" s="2"/>
      <c r="I706" s="2"/>
      <c r="J706" s="2"/>
      <c r="K706" s="2"/>
      <c r="L706" s="2"/>
      <c r="M706" s="2"/>
      <c r="N706" s="2"/>
      <c r="O706" s="2"/>
      <c r="P706" s="2"/>
      <c r="Q706" s="2"/>
      <c r="R706" s="2"/>
      <c r="S706" s="2"/>
      <c r="T706" s="2"/>
      <c r="U706" s="2"/>
      <c r="V706" s="2"/>
      <c r="W706" s="2"/>
    </row>
    <row r="707" spans="1:23">
      <c r="A707" s="2"/>
      <c r="B707" s="2"/>
      <c r="C707" s="2"/>
      <c r="D707" s="2"/>
      <c r="E707" s="2"/>
      <c r="F707" s="2"/>
      <c r="G707" s="2"/>
      <c r="H707" s="2"/>
      <c r="I707" s="2"/>
      <c r="J707" s="2"/>
      <c r="K707" s="2"/>
      <c r="L707" s="2"/>
      <c r="M707" s="2"/>
      <c r="N707" s="2"/>
      <c r="O707" s="2"/>
      <c r="P707" s="2"/>
      <c r="Q707" s="2"/>
      <c r="R707" s="2"/>
      <c r="S707" s="2"/>
      <c r="T707" s="2"/>
      <c r="U707" s="2"/>
      <c r="V707" s="2"/>
      <c r="W707" s="2"/>
    </row>
    <row r="708" spans="1:23">
      <c r="A708" s="2"/>
      <c r="B708" s="2"/>
      <c r="C708" s="2"/>
      <c r="D708" s="2"/>
      <c r="E708" s="2"/>
      <c r="F708" s="2"/>
      <c r="G708" s="2"/>
      <c r="H708" s="2"/>
      <c r="I708" s="2"/>
      <c r="J708" s="2"/>
      <c r="K708" s="2"/>
      <c r="L708" s="2"/>
      <c r="M708" s="2"/>
      <c r="N708" s="2"/>
      <c r="O708" s="2"/>
      <c r="P708" s="2"/>
      <c r="Q708" s="2"/>
      <c r="R708" s="2"/>
      <c r="S708" s="2"/>
      <c r="T708" s="2"/>
      <c r="U708" s="2"/>
      <c r="V708" s="2"/>
      <c r="W708" s="2"/>
    </row>
    <row r="709" spans="1:23">
      <c r="A709" s="2"/>
      <c r="B709" s="2"/>
      <c r="C709" s="2"/>
      <c r="D709" s="2"/>
      <c r="E709" s="2"/>
      <c r="F709" s="2"/>
      <c r="G709" s="2"/>
      <c r="H709" s="2"/>
      <c r="I709" s="2"/>
      <c r="J709" s="2"/>
      <c r="K709" s="2"/>
      <c r="L709" s="2"/>
      <c r="M709" s="2"/>
      <c r="N709" s="2"/>
      <c r="O709" s="2"/>
      <c r="P709" s="2"/>
      <c r="Q709" s="2"/>
      <c r="R709" s="2"/>
      <c r="S709" s="2"/>
      <c r="T709" s="2"/>
      <c r="U709" s="2"/>
      <c r="V709" s="2"/>
      <c r="W709" s="2"/>
    </row>
    <row r="710" spans="1:23">
      <c r="A710" s="2"/>
      <c r="B710" s="2"/>
      <c r="C710" s="2"/>
      <c r="D710" s="2"/>
      <c r="E710" s="2"/>
      <c r="F710" s="2"/>
      <c r="G710" s="2"/>
      <c r="H710" s="2"/>
      <c r="I710" s="2"/>
      <c r="J710" s="2"/>
      <c r="K710" s="2"/>
      <c r="L710" s="2"/>
      <c r="M710" s="2"/>
      <c r="N710" s="2"/>
      <c r="O710" s="2"/>
      <c r="P710" s="2"/>
      <c r="Q710" s="2"/>
      <c r="R710" s="2"/>
      <c r="S710" s="2"/>
      <c r="T710" s="2"/>
      <c r="U710" s="2"/>
      <c r="V710" s="2"/>
      <c r="W710" s="2"/>
    </row>
    <row r="711" spans="1:23">
      <c r="A711" s="2"/>
      <c r="B711" s="2"/>
      <c r="C711" s="2"/>
      <c r="D711" s="2"/>
      <c r="E711" s="2"/>
      <c r="F711" s="2"/>
      <c r="G711" s="2"/>
      <c r="H711" s="2"/>
      <c r="I711" s="2"/>
      <c r="J711" s="2"/>
      <c r="K711" s="2"/>
      <c r="L711" s="2"/>
      <c r="M711" s="2"/>
      <c r="N711" s="2"/>
      <c r="O711" s="2"/>
      <c r="P711" s="2"/>
      <c r="Q711" s="2"/>
      <c r="R711" s="2"/>
      <c r="S711" s="2"/>
      <c r="T711" s="2"/>
      <c r="U711" s="2"/>
      <c r="V711" s="2"/>
      <c r="W711" s="2"/>
    </row>
    <row r="712" spans="1:23">
      <c r="A712" s="2"/>
      <c r="B712" s="2"/>
      <c r="C712" s="2"/>
      <c r="D712" s="2"/>
      <c r="E712" s="2"/>
      <c r="F712" s="2"/>
      <c r="G712" s="2"/>
      <c r="H712" s="2"/>
      <c r="I712" s="2"/>
      <c r="J712" s="2"/>
      <c r="K712" s="2"/>
      <c r="L712" s="2"/>
      <c r="M712" s="2"/>
      <c r="N712" s="2"/>
      <c r="O712" s="2"/>
      <c r="P712" s="2"/>
      <c r="Q712" s="2"/>
      <c r="R712" s="2"/>
      <c r="S712" s="2"/>
      <c r="T712" s="2"/>
      <c r="U712" s="2"/>
      <c r="V712" s="2"/>
      <c r="W712" s="2"/>
    </row>
    <row r="713" spans="1:23">
      <c r="A713" s="2"/>
      <c r="B713" s="2"/>
      <c r="C713" s="2"/>
      <c r="D713" s="2"/>
      <c r="E713" s="2"/>
      <c r="F713" s="2"/>
      <c r="G713" s="2"/>
      <c r="H713" s="2"/>
      <c r="I713" s="2"/>
      <c r="J713" s="2"/>
      <c r="K713" s="2"/>
      <c r="L713" s="2"/>
      <c r="M713" s="2"/>
      <c r="N713" s="2"/>
      <c r="O713" s="2"/>
      <c r="P713" s="2"/>
      <c r="Q713" s="2"/>
      <c r="R713" s="2"/>
      <c r="S713" s="2"/>
      <c r="T713" s="2"/>
      <c r="U713" s="2"/>
      <c r="V713" s="2"/>
      <c r="W713" s="2"/>
    </row>
    <row r="714" spans="1:23">
      <c r="A714" s="2"/>
      <c r="B714" s="2"/>
      <c r="C714" s="2"/>
      <c r="D714" s="2"/>
      <c r="E714" s="2"/>
      <c r="F714" s="2"/>
      <c r="G714" s="2"/>
      <c r="H714" s="2"/>
      <c r="I714" s="2"/>
      <c r="J714" s="2"/>
      <c r="K714" s="2"/>
      <c r="L714" s="2"/>
      <c r="M714" s="2"/>
      <c r="N714" s="2"/>
      <c r="O714" s="2"/>
      <c r="P714" s="2"/>
      <c r="Q714" s="2"/>
      <c r="R714" s="2"/>
      <c r="S714" s="2"/>
      <c r="T714" s="2"/>
      <c r="U714" s="2"/>
      <c r="V714" s="2"/>
      <c r="W714" s="2"/>
    </row>
    <row r="715" spans="1:23">
      <c r="A715" s="2"/>
      <c r="B715" s="2"/>
      <c r="C715" s="2"/>
      <c r="D715" s="2"/>
      <c r="E715" s="2"/>
      <c r="F715" s="2"/>
      <c r="G715" s="2"/>
      <c r="H715" s="2"/>
      <c r="I715" s="2"/>
      <c r="J715" s="2"/>
      <c r="K715" s="2"/>
      <c r="L715" s="2"/>
      <c r="M715" s="2"/>
      <c r="N715" s="2"/>
      <c r="O715" s="2"/>
      <c r="P715" s="2"/>
      <c r="Q715" s="2"/>
      <c r="R715" s="2"/>
      <c r="S715" s="2"/>
      <c r="T715" s="2"/>
      <c r="U715" s="2"/>
      <c r="V715" s="2"/>
      <c r="W715" s="2"/>
    </row>
    <row r="716" spans="1:23">
      <c r="A716" s="2"/>
      <c r="B716" s="2"/>
      <c r="C716" s="2"/>
      <c r="D716" s="2"/>
      <c r="E716" s="2"/>
      <c r="F716" s="2"/>
      <c r="G716" s="2"/>
      <c r="H716" s="2"/>
      <c r="I716" s="2"/>
      <c r="J716" s="2"/>
      <c r="K716" s="2"/>
      <c r="L716" s="2"/>
      <c r="M716" s="2"/>
      <c r="N716" s="2"/>
      <c r="O716" s="2"/>
      <c r="P716" s="2"/>
      <c r="Q716" s="2"/>
      <c r="R716" s="2"/>
      <c r="S716" s="2"/>
      <c r="T716" s="2"/>
      <c r="U716" s="2"/>
      <c r="V716" s="2"/>
      <c r="W716" s="2"/>
    </row>
    <row r="717" spans="1:23">
      <c r="A717" s="2"/>
      <c r="B717" s="2"/>
      <c r="C717" s="2"/>
      <c r="D717" s="2"/>
      <c r="E717" s="2"/>
      <c r="F717" s="2"/>
      <c r="G717" s="2"/>
      <c r="H717" s="2"/>
      <c r="I717" s="2"/>
      <c r="J717" s="2"/>
      <c r="K717" s="2"/>
      <c r="L717" s="2"/>
      <c r="M717" s="2"/>
      <c r="N717" s="2"/>
      <c r="O717" s="2"/>
      <c r="P717" s="2"/>
      <c r="Q717" s="2"/>
      <c r="R717" s="2"/>
      <c r="S717" s="2"/>
      <c r="T717" s="2"/>
      <c r="U717" s="2"/>
      <c r="V717" s="2"/>
      <c r="W717" s="2"/>
    </row>
    <row r="718" spans="1:23">
      <c r="A718" s="2"/>
      <c r="B718" s="2"/>
      <c r="C718" s="2"/>
      <c r="D718" s="2"/>
      <c r="E718" s="2"/>
      <c r="F718" s="2"/>
      <c r="G718" s="2"/>
      <c r="H718" s="2"/>
      <c r="I718" s="2"/>
      <c r="J718" s="2"/>
      <c r="K718" s="2"/>
      <c r="L718" s="2"/>
      <c r="M718" s="2"/>
      <c r="N718" s="2"/>
      <c r="O718" s="2"/>
      <c r="P718" s="2"/>
      <c r="Q718" s="2"/>
      <c r="R718" s="2"/>
      <c r="S718" s="2"/>
      <c r="T718" s="2"/>
      <c r="U718" s="2"/>
      <c r="V718" s="2"/>
      <c r="W718" s="2"/>
    </row>
    <row r="719" spans="1:23">
      <c r="A719" s="2"/>
      <c r="B719" s="2"/>
      <c r="C719" s="2"/>
      <c r="D719" s="2"/>
      <c r="E719" s="2"/>
      <c r="F719" s="2"/>
      <c r="G719" s="2"/>
      <c r="H719" s="2"/>
      <c r="I719" s="2"/>
      <c r="J719" s="2"/>
      <c r="K719" s="2"/>
      <c r="L719" s="2"/>
      <c r="M719" s="2"/>
      <c r="N719" s="2"/>
      <c r="O719" s="2"/>
      <c r="P719" s="2"/>
      <c r="Q719" s="2"/>
      <c r="R719" s="2"/>
      <c r="S719" s="2"/>
      <c r="T719" s="2"/>
      <c r="U719" s="2"/>
      <c r="V719" s="2"/>
      <c r="W719" s="2"/>
    </row>
    <row r="720" spans="1:23">
      <c r="A720" s="2"/>
      <c r="B720" s="2"/>
      <c r="C720" s="2"/>
      <c r="D720" s="2"/>
      <c r="E720" s="2"/>
      <c r="F720" s="2"/>
      <c r="G720" s="2"/>
      <c r="H720" s="2"/>
      <c r="I720" s="2"/>
      <c r="J720" s="2"/>
      <c r="K720" s="2"/>
      <c r="L720" s="2"/>
      <c r="M720" s="2"/>
      <c r="N720" s="2"/>
      <c r="O720" s="2"/>
      <c r="P720" s="2"/>
      <c r="Q720" s="2"/>
      <c r="R720" s="2"/>
      <c r="S720" s="2"/>
      <c r="T720" s="2"/>
      <c r="U720" s="2"/>
      <c r="V720" s="2"/>
      <c r="W720" s="2"/>
    </row>
    <row r="721" spans="1:23">
      <c r="A721" s="2"/>
      <c r="B721" s="2"/>
      <c r="C721" s="2"/>
      <c r="D721" s="2"/>
      <c r="E721" s="2"/>
      <c r="F721" s="2"/>
      <c r="G721" s="2"/>
      <c r="H721" s="2"/>
      <c r="I721" s="2"/>
      <c r="J721" s="2"/>
      <c r="K721" s="2"/>
      <c r="L721" s="2"/>
      <c r="M721" s="2"/>
      <c r="N721" s="2"/>
      <c r="O721" s="2"/>
      <c r="P721" s="2"/>
      <c r="Q721" s="2"/>
      <c r="R721" s="2"/>
      <c r="S721" s="2"/>
      <c r="T721" s="2"/>
      <c r="U721" s="2"/>
      <c r="V721" s="2"/>
      <c r="W721" s="2"/>
    </row>
    <row r="722" spans="1:23">
      <c r="A722" s="2"/>
      <c r="B722" s="2"/>
      <c r="C722" s="2"/>
      <c r="D722" s="2"/>
      <c r="E722" s="2"/>
      <c r="F722" s="2"/>
      <c r="G722" s="2"/>
      <c r="H722" s="2"/>
      <c r="I722" s="2"/>
      <c r="J722" s="2"/>
      <c r="K722" s="2"/>
      <c r="L722" s="2"/>
      <c r="M722" s="2"/>
      <c r="N722" s="2"/>
      <c r="O722" s="2"/>
      <c r="P722" s="2"/>
      <c r="Q722" s="2"/>
      <c r="R722" s="2"/>
      <c r="S722" s="2"/>
      <c r="T722" s="2"/>
      <c r="U722" s="2"/>
      <c r="V722" s="2"/>
      <c r="W722" s="2"/>
    </row>
    <row r="723" spans="1:23">
      <c r="A723" s="2"/>
      <c r="B723" s="2"/>
      <c r="C723" s="2"/>
      <c r="D723" s="2"/>
      <c r="E723" s="2"/>
      <c r="F723" s="2"/>
      <c r="G723" s="2"/>
      <c r="H723" s="2"/>
      <c r="I723" s="2"/>
      <c r="J723" s="2"/>
      <c r="K723" s="2"/>
      <c r="L723" s="2"/>
      <c r="M723" s="2"/>
      <c r="N723" s="2"/>
      <c r="O723" s="2"/>
      <c r="P723" s="2"/>
      <c r="Q723" s="2"/>
      <c r="R723" s="2"/>
      <c r="S723" s="2"/>
      <c r="T723" s="2"/>
      <c r="U723" s="2"/>
      <c r="V723" s="2"/>
      <c r="W723" s="2"/>
    </row>
    <row r="724" spans="1:23">
      <c r="A724" s="2"/>
      <c r="B724" s="2"/>
      <c r="C724" s="2"/>
      <c r="D724" s="2"/>
      <c r="E724" s="2"/>
      <c r="F724" s="2"/>
      <c r="G724" s="2"/>
      <c r="H724" s="2"/>
      <c r="I724" s="2"/>
      <c r="J724" s="2"/>
      <c r="K724" s="2"/>
      <c r="L724" s="2"/>
      <c r="M724" s="2"/>
      <c r="N724" s="2"/>
      <c r="O724" s="2"/>
      <c r="P724" s="2"/>
      <c r="Q724" s="2"/>
      <c r="R724" s="2"/>
      <c r="S724" s="2"/>
      <c r="T724" s="2"/>
      <c r="U724" s="2"/>
      <c r="V724" s="2"/>
      <c r="W724" s="2"/>
    </row>
    <row r="725" spans="1:23">
      <c r="A725" s="2"/>
      <c r="B725" s="2"/>
      <c r="C725" s="2"/>
      <c r="D725" s="2"/>
      <c r="E725" s="2"/>
      <c r="F725" s="2"/>
      <c r="G725" s="2"/>
      <c r="H725" s="2"/>
      <c r="I725" s="2"/>
      <c r="J725" s="2"/>
      <c r="K725" s="2"/>
      <c r="L725" s="2"/>
      <c r="M725" s="2"/>
      <c r="N725" s="2"/>
      <c r="O725" s="2"/>
      <c r="P725" s="2"/>
      <c r="Q725" s="2"/>
      <c r="R725" s="2"/>
      <c r="S725" s="2"/>
      <c r="T725" s="2"/>
      <c r="U725" s="2"/>
      <c r="V725" s="2"/>
      <c r="W725" s="2"/>
    </row>
    <row r="726" spans="1:23">
      <c r="A726" s="2"/>
      <c r="B726" s="2"/>
      <c r="C726" s="2"/>
      <c r="D726" s="2"/>
      <c r="E726" s="2"/>
      <c r="F726" s="2"/>
      <c r="G726" s="2"/>
      <c r="H726" s="2"/>
      <c r="I726" s="2"/>
      <c r="J726" s="2"/>
      <c r="K726" s="2"/>
      <c r="L726" s="2"/>
      <c r="M726" s="2"/>
      <c r="N726" s="2"/>
      <c r="O726" s="2"/>
      <c r="P726" s="2"/>
      <c r="Q726" s="2"/>
      <c r="R726" s="2"/>
      <c r="S726" s="2"/>
      <c r="T726" s="2"/>
      <c r="U726" s="2"/>
      <c r="V726" s="2"/>
      <c r="W726" s="2"/>
    </row>
    <row r="727" spans="1:23">
      <c r="A727" s="2"/>
      <c r="B727" s="2"/>
      <c r="C727" s="2"/>
      <c r="D727" s="2"/>
      <c r="E727" s="2"/>
      <c r="F727" s="2"/>
      <c r="G727" s="2"/>
      <c r="H727" s="2"/>
      <c r="I727" s="2"/>
      <c r="J727" s="2"/>
      <c r="K727" s="2"/>
      <c r="L727" s="2"/>
      <c r="M727" s="2"/>
      <c r="N727" s="2"/>
      <c r="O727" s="2"/>
      <c r="P727" s="2"/>
      <c r="Q727" s="2"/>
      <c r="R727" s="2"/>
      <c r="S727" s="2"/>
      <c r="T727" s="2"/>
      <c r="U727" s="2"/>
      <c r="V727" s="2"/>
      <c r="W727" s="2"/>
    </row>
    <row r="728" spans="1:23">
      <c r="A728" s="2"/>
      <c r="B728" s="2"/>
      <c r="C728" s="2"/>
      <c r="D728" s="2"/>
      <c r="E728" s="2"/>
      <c r="F728" s="2"/>
      <c r="G728" s="2"/>
      <c r="H728" s="2"/>
      <c r="I728" s="2"/>
      <c r="J728" s="2"/>
      <c r="K728" s="2"/>
      <c r="L728" s="2"/>
      <c r="M728" s="2"/>
      <c r="N728" s="2"/>
      <c r="O728" s="2"/>
      <c r="P728" s="2"/>
      <c r="Q728" s="2"/>
      <c r="R728" s="2"/>
      <c r="S728" s="2"/>
      <c r="T728" s="2"/>
      <c r="U728" s="2"/>
      <c r="V728" s="2"/>
      <c r="W728" s="2"/>
    </row>
    <row r="729" spans="1:23">
      <c r="A729" s="2"/>
      <c r="B729" s="2"/>
      <c r="C729" s="2"/>
      <c r="D729" s="2"/>
      <c r="E729" s="2"/>
      <c r="F729" s="2"/>
      <c r="G729" s="2"/>
      <c r="H729" s="2"/>
      <c r="I729" s="2"/>
      <c r="J729" s="2"/>
      <c r="K729" s="2"/>
      <c r="L729" s="2"/>
      <c r="M729" s="2"/>
      <c r="N729" s="2"/>
      <c r="O729" s="2"/>
      <c r="P729" s="2"/>
      <c r="Q729" s="2"/>
      <c r="R729" s="2"/>
      <c r="S729" s="2"/>
      <c r="T729" s="2"/>
      <c r="U729" s="2"/>
      <c r="V729" s="2"/>
      <c r="W729" s="2"/>
    </row>
    <row r="730" spans="1:23">
      <c r="A730" s="2"/>
      <c r="B730" s="2"/>
      <c r="C730" s="2"/>
      <c r="D730" s="2"/>
      <c r="E730" s="2"/>
      <c r="F730" s="2"/>
      <c r="G730" s="2"/>
      <c r="H730" s="2"/>
      <c r="I730" s="2"/>
      <c r="J730" s="2"/>
      <c r="K730" s="2"/>
      <c r="L730" s="2"/>
      <c r="M730" s="2"/>
      <c r="N730" s="2"/>
      <c r="O730" s="2"/>
      <c r="P730" s="2"/>
      <c r="Q730" s="2"/>
      <c r="R730" s="2"/>
      <c r="S730" s="2"/>
      <c r="T730" s="2"/>
      <c r="U730" s="2"/>
      <c r="V730" s="2"/>
      <c r="W730" s="2"/>
    </row>
    <row r="731" spans="1:23">
      <c r="A731" s="2"/>
      <c r="B731" s="2"/>
      <c r="C731" s="2"/>
      <c r="D731" s="2"/>
      <c r="E731" s="2"/>
      <c r="F731" s="2"/>
      <c r="G731" s="2"/>
      <c r="H731" s="2"/>
      <c r="I731" s="2"/>
      <c r="J731" s="2"/>
      <c r="K731" s="2"/>
      <c r="L731" s="2"/>
      <c r="M731" s="2"/>
      <c r="N731" s="2"/>
      <c r="O731" s="2"/>
      <c r="P731" s="2"/>
      <c r="Q731" s="2"/>
      <c r="R731" s="2"/>
      <c r="S731" s="2"/>
      <c r="T731" s="2"/>
      <c r="U731" s="2"/>
      <c r="V731" s="2"/>
      <c r="W731" s="2"/>
    </row>
    <row r="732" spans="1:23">
      <c r="A732" s="2"/>
      <c r="B732" s="2"/>
      <c r="C732" s="2"/>
      <c r="D732" s="2"/>
      <c r="E732" s="2"/>
      <c r="F732" s="2"/>
      <c r="G732" s="2"/>
      <c r="H732" s="2"/>
      <c r="I732" s="2"/>
      <c r="J732" s="2"/>
      <c r="K732" s="2"/>
      <c r="L732" s="2"/>
      <c r="M732" s="2"/>
      <c r="N732" s="2"/>
      <c r="O732" s="2"/>
      <c r="P732" s="2"/>
      <c r="Q732" s="2"/>
      <c r="R732" s="2"/>
      <c r="S732" s="2"/>
      <c r="T732" s="2"/>
      <c r="U732" s="2"/>
      <c r="V732" s="2"/>
      <c r="W732" s="2"/>
    </row>
    <row r="733" spans="1:23">
      <c r="A733" s="2"/>
      <c r="B733" s="2"/>
      <c r="C733" s="2"/>
      <c r="D733" s="2"/>
      <c r="E733" s="2"/>
      <c r="F733" s="2"/>
      <c r="G733" s="2"/>
      <c r="H733" s="2"/>
      <c r="I733" s="2"/>
      <c r="J733" s="2"/>
      <c r="K733" s="2"/>
      <c r="L733" s="2"/>
      <c r="M733" s="2"/>
      <c r="N733" s="2"/>
      <c r="O733" s="2"/>
      <c r="P733" s="2"/>
      <c r="Q733" s="2"/>
      <c r="R733" s="2"/>
      <c r="S733" s="2"/>
      <c r="T733" s="2"/>
      <c r="U733" s="2"/>
      <c r="V733" s="2"/>
      <c r="W733" s="2"/>
    </row>
    <row r="734" spans="1:23">
      <c r="A734" s="2"/>
      <c r="B734" s="2"/>
      <c r="C734" s="2"/>
      <c r="D734" s="2"/>
      <c r="E734" s="2"/>
      <c r="F734" s="2"/>
      <c r="G734" s="2"/>
      <c r="H734" s="2"/>
      <c r="I734" s="2"/>
      <c r="J734" s="2"/>
      <c r="K734" s="2"/>
      <c r="L734" s="2"/>
      <c r="M734" s="2"/>
      <c r="N734" s="2"/>
      <c r="O734" s="2"/>
      <c r="P734" s="2"/>
      <c r="Q734" s="2"/>
      <c r="R734" s="2"/>
      <c r="S734" s="2"/>
      <c r="T734" s="2"/>
      <c r="U734" s="2"/>
      <c r="V734" s="2"/>
      <c r="W734" s="2"/>
    </row>
    <row r="735" spans="1:23">
      <c r="A735" s="2"/>
      <c r="B735" s="2"/>
      <c r="C735" s="2"/>
      <c r="D735" s="2"/>
      <c r="E735" s="2"/>
      <c r="F735" s="2"/>
      <c r="G735" s="2"/>
      <c r="H735" s="2"/>
      <c r="I735" s="2"/>
      <c r="J735" s="2"/>
      <c r="K735" s="2"/>
      <c r="L735" s="2"/>
      <c r="M735" s="2"/>
      <c r="N735" s="2"/>
      <c r="O735" s="2"/>
      <c r="P735" s="2"/>
      <c r="Q735" s="2"/>
      <c r="R735" s="2"/>
      <c r="S735" s="2"/>
      <c r="T735" s="2"/>
      <c r="U735" s="2"/>
      <c r="V735" s="2"/>
      <c r="W735" s="2"/>
    </row>
    <row r="736" spans="1:23">
      <c r="A736" s="2"/>
      <c r="B736" s="2"/>
      <c r="C736" s="2"/>
      <c r="D736" s="2"/>
      <c r="E736" s="2"/>
      <c r="F736" s="2"/>
      <c r="G736" s="2"/>
      <c r="H736" s="2"/>
      <c r="I736" s="2"/>
      <c r="J736" s="2"/>
      <c r="K736" s="2"/>
      <c r="L736" s="2"/>
      <c r="M736" s="2"/>
      <c r="N736" s="2"/>
      <c r="O736" s="2"/>
      <c r="P736" s="2"/>
      <c r="Q736" s="2"/>
      <c r="R736" s="2"/>
      <c r="S736" s="2"/>
      <c r="T736" s="2"/>
      <c r="U736" s="2"/>
      <c r="V736" s="2"/>
      <c r="W736" s="2"/>
    </row>
    <row r="737" spans="1:23">
      <c r="A737" s="2"/>
      <c r="B737" s="2"/>
      <c r="C737" s="2"/>
      <c r="D737" s="2"/>
      <c r="E737" s="2"/>
      <c r="F737" s="2"/>
      <c r="G737" s="2"/>
      <c r="H737" s="2"/>
      <c r="I737" s="2"/>
      <c r="J737" s="2"/>
      <c r="K737" s="2"/>
      <c r="L737" s="2"/>
      <c r="M737" s="2"/>
      <c r="N737" s="2"/>
      <c r="O737" s="2"/>
      <c r="P737" s="2"/>
      <c r="Q737" s="2"/>
      <c r="R737" s="2"/>
      <c r="S737" s="2"/>
      <c r="T737" s="2"/>
      <c r="U737" s="2"/>
      <c r="V737" s="2"/>
      <c r="W737" s="2"/>
    </row>
    <row r="738" spans="1:23">
      <c r="A738" s="2"/>
      <c r="B738" s="2"/>
      <c r="C738" s="2"/>
      <c r="D738" s="2"/>
      <c r="E738" s="2"/>
      <c r="F738" s="2"/>
      <c r="G738" s="2"/>
      <c r="H738" s="2"/>
      <c r="I738" s="2"/>
      <c r="J738" s="2"/>
      <c r="K738" s="2"/>
      <c r="L738" s="2"/>
      <c r="M738" s="2"/>
      <c r="N738" s="2"/>
      <c r="O738" s="2"/>
      <c r="P738" s="2"/>
      <c r="Q738" s="2"/>
      <c r="R738" s="2"/>
      <c r="S738" s="2"/>
      <c r="T738" s="2"/>
      <c r="U738" s="2"/>
      <c r="V738" s="2"/>
      <c r="W738" s="2"/>
    </row>
    <row r="739" spans="1:23">
      <c r="A739" s="2"/>
      <c r="B739" s="2"/>
      <c r="C739" s="2"/>
      <c r="D739" s="2"/>
      <c r="E739" s="2"/>
      <c r="F739" s="2"/>
      <c r="G739" s="2"/>
      <c r="H739" s="2"/>
      <c r="I739" s="2"/>
      <c r="J739" s="2"/>
      <c r="K739" s="2"/>
      <c r="L739" s="2"/>
      <c r="M739" s="2"/>
      <c r="N739" s="2"/>
      <c r="O739" s="2"/>
      <c r="P739" s="2"/>
      <c r="Q739" s="2"/>
      <c r="R739" s="2"/>
      <c r="S739" s="2"/>
      <c r="T739" s="2"/>
      <c r="U739" s="2"/>
      <c r="V739" s="2"/>
      <c r="W739" s="2"/>
    </row>
    <row r="740" spans="1:23">
      <c r="A740" s="2"/>
      <c r="B740" s="2"/>
      <c r="C740" s="2"/>
      <c r="D740" s="2"/>
      <c r="E740" s="2"/>
      <c r="F740" s="2"/>
      <c r="G740" s="2"/>
      <c r="H740" s="2"/>
      <c r="I740" s="2"/>
      <c r="J740" s="2"/>
      <c r="K740" s="2"/>
      <c r="L740" s="2"/>
      <c r="M740" s="2"/>
      <c r="N740" s="2"/>
      <c r="O740" s="2"/>
      <c r="P740" s="2"/>
      <c r="Q740" s="2"/>
      <c r="R740" s="2"/>
      <c r="S740" s="2"/>
      <c r="T740" s="2"/>
      <c r="U740" s="2"/>
      <c r="V740" s="2"/>
      <c r="W740" s="2"/>
    </row>
    <row r="741" spans="1:23">
      <c r="A741" s="2"/>
      <c r="B741" s="2"/>
      <c r="C741" s="2"/>
      <c r="D741" s="2"/>
      <c r="E741" s="2"/>
      <c r="F741" s="2"/>
      <c r="G741" s="2"/>
      <c r="H741" s="2"/>
      <c r="I741" s="2"/>
      <c r="J741" s="2"/>
      <c r="K741" s="2"/>
      <c r="L741" s="2"/>
      <c r="M741" s="2"/>
      <c r="N741" s="2"/>
      <c r="O741" s="2"/>
      <c r="P741" s="2"/>
      <c r="Q741" s="2"/>
      <c r="R741" s="2"/>
      <c r="S741" s="2"/>
      <c r="T741" s="2"/>
      <c r="U741" s="2"/>
      <c r="V741" s="2"/>
      <c r="W741" s="2"/>
    </row>
    <row r="742" spans="1:23">
      <c r="A742" s="2"/>
      <c r="B742" s="2"/>
      <c r="C742" s="2"/>
      <c r="D742" s="2"/>
      <c r="E742" s="2"/>
      <c r="F742" s="2"/>
      <c r="G742" s="2"/>
      <c r="H742" s="2"/>
      <c r="I742" s="2"/>
      <c r="J742" s="2"/>
      <c r="K742" s="2"/>
      <c r="L742" s="2"/>
      <c r="M742" s="2"/>
      <c r="N742" s="2"/>
      <c r="O742" s="2"/>
      <c r="P742" s="2"/>
      <c r="Q742" s="2"/>
      <c r="R742" s="2"/>
      <c r="S742" s="2"/>
      <c r="T742" s="2"/>
      <c r="U742" s="2"/>
      <c r="V742" s="2"/>
      <c r="W742" s="2"/>
    </row>
    <row r="743" spans="1:23">
      <c r="A743" s="2"/>
      <c r="B743" s="2"/>
      <c r="C743" s="2"/>
      <c r="D743" s="2"/>
      <c r="E743" s="2"/>
      <c r="F743" s="2"/>
      <c r="G743" s="2"/>
      <c r="H743" s="2"/>
      <c r="I743" s="2"/>
      <c r="J743" s="2"/>
      <c r="K743" s="2"/>
      <c r="L743" s="2"/>
      <c r="M743" s="2"/>
      <c r="N743" s="2"/>
      <c r="O743" s="2"/>
      <c r="P743" s="2"/>
      <c r="Q743" s="2"/>
      <c r="R743" s="2"/>
      <c r="S743" s="2"/>
      <c r="T743" s="2"/>
      <c r="U743" s="2"/>
      <c r="V743" s="2"/>
      <c r="W743" s="2"/>
    </row>
    <row r="744" spans="1:23">
      <c r="A744" s="2"/>
      <c r="B744" s="2"/>
      <c r="C744" s="2"/>
      <c r="D744" s="2"/>
      <c r="E744" s="2"/>
      <c r="F744" s="2"/>
      <c r="G744" s="2"/>
      <c r="H744" s="2"/>
      <c r="I744" s="2"/>
      <c r="J744" s="2"/>
      <c r="K744" s="2"/>
      <c r="L744" s="2"/>
      <c r="M744" s="2"/>
      <c r="N744" s="2"/>
      <c r="O744" s="2"/>
      <c r="P744" s="2"/>
      <c r="Q744" s="2"/>
      <c r="R744" s="2"/>
      <c r="S744" s="2"/>
      <c r="T744" s="2"/>
      <c r="U744" s="2"/>
      <c r="V744" s="2"/>
      <c r="W744" s="2"/>
    </row>
    <row r="745" spans="1:23">
      <c r="A745" s="2"/>
      <c r="B745" s="2"/>
      <c r="C745" s="2"/>
      <c r="D745" s="2"/>
      <c r="E745" s="2"/>
      <c r="F745" s="2"/>
      <c r="G745" s="2"/>
      <c r="H745" s="2"/>
      <c r="I745" s="2"/>
      <c r="J745" s="2"/>
      <c r="K745" s="2"/>
      <c r="L745" s="2"/>
      <c r="M745" s="2"/>
      <c r="N745" s="2"/>
      <c r="O745" s="2"/>
      <c r="P745" s="2"/>
      <c r="Q745" s="2"/>
      <c r="R745" s="2"/>
      <c r="S745" s="2"/>
      <c r="T745" s="2"/>
      <c r="U745" s="2"/>
      <c r="V745" s="2"/>
      <c r="W745" s="2"/>
    </row>
    <row r="746" spans="1:23">
      <c r="A746" s="2"/>
      <c r="B746" s="2"/>
      <c r="C746" s="2"/>
      <c r="D746" s="2"/>
      <c r="E746" s="2"/>
      <c r="F746" s="2"/>
      <c r="G746" s="2"/>
      <c r="H746" s="2"/>
      <c r="I746" s="2"/>
      <c r="J746" s="2"/>
      <c r="K746" s="2"/>
      <c r="L746" s="2"/>
      <c r="M746" s="2"/>
      <c r="N746" s="2"/>
      <c r="O746" s="2"/>
      <c r="P746" s="2"/>
      <c r="Q746" s="2"/>
      <c r="R746" s="2"/>
      <c r="S746" s="2"/>
      <c r="T746" s="2"/>
      <c r="U746" s="2"/>
      <c r="V746" s="2"/>
      <c r="W746" s="2"/>
    </row>
    <row r="747" spans="1:23">
      <c r="A747" s="2"/>
      <c r="B747" s="2"/>
      <c r="C747" s="2"/>
      <c r="D747" s="2"/>
      <c r="E747" s="2"/>
      <c r="F747" s="2"/>
      <c r="G747" s="2"/>
      <c r="H747" s="2"/>
      <c r="I747" s="2"/>
      <c r="J747" s="2"/>
      <c r="K747" s="2"/>
      <c r="L747" s="2"/>
      <c r="M747" s="2"/>
      <c r="N747" s="2"/>
      <c r="O747" s="2"/>
      <c r="P747" s="2"/>
      <c r="Q747" s="2"/>
      <c r="R747" s="2"/>
      <c r="S747" s="2"/>
      <c r="T747" s="2"/>
      <c r="U747" s="2"/>
      <c r="V747" s="2"/>
      <c r="W747" s="2"/>
    </row>
    <row r="748" spans="1:23">
      <c r="A748" s="2"/>
      <c r="B748" s="2"/>
      <c r="C748" s="2"/>
      <c r="D748" s="2"/>
      <c r="E748" s="2"/>
      <c r="F748" s="2"/>
      <c r="G748" s="2"/>
      <c r="H748" s="2"/>
      <c r="I748" s="2"/>
      <c r="J748" s="2"/>
      <c r="K748" s="2"/>
      <c r="L748" s="2"/>
      <c r="M748" s="2"/>
      <c r="N748" s="2"/>
      <c r="O748" s="2"/>
      <c r="P748" s="2"/>
      <c r="Q748" s="2"/>
      <c r="R748" s="2"/>
      <c r="S748" s="2"/>
      <c r="T748" s="2"/>
      <c r="U748" s="2"/>
      <c r="V748" s="2"/>
      <c r="W748" s="2"/>
    </row>
    <row r="749" spans="1:23">
      <c r="A749" s="2"/>
      <c r="B749" s="2"/>
      <c r="C749" s="2"/>
      <c r="D749" s="2"/>
      <c r="E749" s="2"/>
      <c r="F749" s="2"/>
      <c r="G749" s="2"/>
      <c r="H749" s="2"/>
      <c r="I749" s="2"/>
      <c r="J749" s="2"/>
      <c r="K749" s="2"/>
      <c r="L749" s="2"/>
      <c r="M749" s="2"/>
      <c r="N749" s="2"/>
      <c r="O749" s="2"/>
      <c r="P749" s="2"/>
      <c r="Q749" s="2"/>
      <c r="R749" s="2"/>
      <c r="S749" s="2"/>
      <c r="T749" s="2"/>
      <c r="U749" s="2"/>
      <c r="V749" s="2"/>
      <c r="W749" s="2"/>
    </row>
    <row r="750" spans="1:23">
      <c r="A750" s="2"/>
      <c r="B750" s="2"/>
      <c r="C750" s="2"/>
      <c r="D750" s="2"/>
      <c r="E750" s="2"/>
      <c r="F750" s="2"/>
      <c r="G750" s="2"/>
      <c r="H750" s="2"/>
      <c r="I750" s="2"/>
      <c r="J750" s="2"/>
      <c r="K750" s="2"/>
      <c r="L750" s="2"/>
      <c r="M750" s="2"/>
      <c r="N750" s="2"/>
      <c r="O750" s="2"/>
      <c r="P750" s="2"/>
      <c r="Q750" s="2"/>
      <c r="R750" s="2"/>
      <c r="S750" s="2"/>
      <c r="T750" s="2"/>
      <c r="U750" s="2"/>
      <c r="V750" s="2"/>
      <c r="W750" s="2"/>
    </row>
    <row r="751" spans="1:23">
      <c r="A751" s="2"/>
      <c r="B751" s="2"/>
      <c r="C751" s="2"/>
      <c r="D751" s="2"/>
      <c r="E751" s="2"/>
      <c r="F751" s="2"/>
      <c r="G751" s="2"/>
      <c r="H751" s="2"/>
      <c r="I751" s="2"/>
      <c r="J751" s="2"/>
      <c r="K751" s="2"/>
      <c r="L751" s="2"/>
      <c r="M751" s="2"/>
      <c r="N751" s="2"/>
      <c r="O751" s="2"/>
      <c r="P751" s="2"/>
      <c r="Q751" s="2"/>
      <c r="R751" s="2"/>
      <c r="S751" s="2"/>
      <c r="T751" s="2"/>
      <c r="U751" s="2"/>
      <c r="V751" s="2"/>
      <c r="W751" s="2"/>
    </row>
    <row r="752" spans="1:23">
      <c r="A752" s="2"/>
      <c r="B752" s="2"/>
      <c r="C752" s="2"/>
      <c r="D752" s="2"/>
      <c r="E752" s="2"/>
      <c r="F752" s="2"/>
      <c r="G752" s="2"/>
      <c r="H752" s="2"/>
      <c r="I752" s="2"/>
      <c r="J752" s="2"/>
      <c r="K752" s="2"/>
      <c r="L752" s="2"/>
      <c r="M752" s="2"/>
      <c r="N752" s="2"/>
      <c r="O752" s="2"/>
      <c r="P752" s="2"/>
      <c r="Q752" s="2"/>
      <c r="R752" s="2"/>
      <c r="S752" s="2"/>
      <c r="T752" s="2"/>
      <c r="U752" s="2"/>
      <c r="V752" s="2"/>
      <c r="W752" s="2"/>
    </row>
    <row r="753" spans="1:23">
      <c r="A753" s="2"/>
      <c r="B753" s="2"/>
      <c r="C753" s="2"/>
      <c r="D753" s="2"/>
      <c r="E753" s="2"/>
      <c r="F753" s="2"/>
      <c r="G753" s="2"/>
      <c r="H753" s="2"/>
      <c r="I753" s="2"/>
      <c r="J753" s="2"/>
      <c r="K753" s="2"/>
      <c r="L753" s="2"/>
      <c r="M753" s="2"/>
      <c r="N753" s="2"/>
      <c r="O753" s="2"/>
      <c r="P753" s="2"/>
      <c r="Q753" s="2"/>
      <c r="R753" s="2"/>
      <c r="S753" s="2"/>
      <c r="T753" s="2"/>
      <c r="U753" s="2"/>
      <c r="V753" s="2"/>
      <c r="W753" s="2"/>
    </row>
    <row r="754" spans="1:23">
      <c r="A754" s="2"/>
      <c r="B754" s="2"/>
      <c r="C754" s="2"/>
      <c r="D754" s="2"/>
      <c r="E754" s="2"/>
      <c r="F754" s="2"/>
      <c r="G754" s="2"/>
      <c r="H754" s="2"/>
      <c r="I754" s="2"/>
      <c r="J754" s="2"/>
      <c r="K754" s="2"/>
      <c r="L754" s="2"/>
      <c r="M754" s="2"/>
      <c r="N754" s="2"/>
      <c r="O754" s="2"/>
      <c r="P754" s="2"/>
      <c r="Q754" s="2"/>
      <c r="R754" s="2"/>
      <c r="S754" s="2"/>
      <c r="T754" s="2"/>
      <c r="U754" s="2"/>
      <c r="V754" s="2"/>
      <c r="W754" s="2"/>
    </row>
    <row r="755" spans="1:23">
      <c r="A755" s="2"/>
      <c r="B755" s="2"/>
      <c r="C755" s="2"/>
      <c r="D755" s="2"/>
      <c r="E755" s="2"/>
      <c r="F755" s="2"/>
      <c r="G755" s="2"/>
      <c r="H755" s="2"/>
      <c r="I755" s="2"/>
      <c r="J755" s="2"/>
      <c r="K755" s="2"/>
      <c r="L755" s="2"/>
      <c r="M755" s="2"/>
      <c r="N755" s="2"/>
      <c r="O755" s="2"/>
      <c r="P755" s="2"/>
      <c r="Q755" s="2"/>
      <c r="R755" s="2"/>
      <c r="S755" s="2"/>
      <c r="T755" s="2"/>
      <c r="U755" s="2"/>
      <c r="V755" s="2"/>
      <c r="W755" s="2"/>
    </row>
    <row r="756" spans="1:23">
      <c r="A756" s="2"/>
      <c r="B756" s="2"/>
      <c r="C756" s="2"/>
      <c r="D756" s="2"/>
      <c r="E756" s="2"/>
      <c r="F756" s="2"/>
      <c r="G756" s="2"/>
      <c r="H756" s="2"/>
      <c r="I756" s="2"/>
      <c r="J756" s="2"/>
      <c r="K756" s="2"/>
      <c r="L756" s="2"/>
      <c r="M756" s="2"/>
      <c r="N756" s="2"/>
      <c r="O756" s="2"/>
      <c r="P756" s="2"/>
      <c r="Q756" s="2"/>
      <c r="R756" s="2"/>
      <c r="S756" s="2"/>
      <c r="T756" s="2"/>
      <c r="U756" s="2"/>
      <c r="V756" s="2"/>
      <c r="W756" s="2"/>
    </row>
    <row r="757" spans="1:23">
      <c r="A757" s="2"/>
      <c r="B757" s="2"/>
      <c r="C757" s="2"/>
      <c r="D757" s="2"/>
      <c r="E757" s="2"/>
      <c r="F757" s="2"/>
      <c r="G757" s="2"/>
      <c r="H757" s="2"/>
      <c r="I757" s="2"/>
      <c r="J757" s="2"/>
      <c r="K757" s="2"/>
      <c r="L757" s="2"/>
      <c r="M757" s="2"/>
      <c r="N757" s="2"/>
      <c r="O757" s="2"/>
      <c r="P757" s="2"/>
      <c r="Q757" s="2"/>
      <c r="R757" s="2"/>
      <c r="S757" s="2"/>
      <c r="T757" s="2"/>
      <c r="U757" s="2"/>
      <c r="V757" s="2"/>
      <c r="W757" s="2"/>
    </row>
    <row r="758" spans="1:23">
      <c r="A758" s="2"/>
      <c r="B758" s="2"/>
      <c r="C758" s="2"/>
      <c r="D758" s="2"/>
      <c r="E758" s="2"/>
      <c r="F758" s="2"/>
      <c r="G758" s="2"/>
      <c r="H758" s="2"/>
      <c r="I758" s="2"/>
      <c r="J758" s="2"/>
      <c r="K758" s="2"/>
      <c r="L758" s="2"/>
      <c r="M758" s="2"/>
      <c r="N758" s="2"/>
      <c r="O758" s="2"/>
      <c r="P758" s="2"/>
      <c r="Q758" s="2"/>
      <c r="R758" s="2"/>
      <c r="S758" s="2"/>
      <c r="T758" s="2"/>
      <c r="U758" s="2"/>
      <c r="V758" s="2"/>
      <c r="W758" s="2"/>
    </row>
    <row r="759" spans="1:23">
      <c r="A759" s="2"/>
      <c r="B759" s="2"/>
      <c r="C759" s="2"/>
      <c r="D759" s="2"/>
      <c r="E759" s="2"/>
      <c r="F759" s="2"/>
      <c r="G759" s="2"/>
      <c r="H759" s="2"/>
      <c r="I759" s="2"/>
      <c r="J759" s="2"/>
      <c r="K759" s="2"/>
      <c r="L759" s="2"/>
      <c r="M759" s="2"/>
      <c r="N759" s="2"/>
      <c r="O759" s="2"/>
      <c r="P759" s="2"/>
      <c r="Q759" s="2"/>
      <c r="R759" s="2"/>
      <c r="S759" s="2"/>
      <c r="T759" s="2"/>
      <c r="U759" s="2"/>
      <c r="V759" s="2"/>
      <c r="W759" s="2"/>
    </row>
    <row r="760" spans="1:23">
      <c r="A760" s="2"/>
      <c r="B760" s="2"/>
      <c r="C760" s="2"/>
      <c r="D760" s="2"/>
      <c r="E760" s="2"/>
      <c r="F760" s="2"/>
      <c r="G760" s="2"/>
      <c r="H760" s="2"/>
      <c r="I760" s="2"/>
      <c r="J760" s="2"/>
      <c r="K760" s="2"/>
      <c r="L760" s="2"/>
      <c r="M760" s="2"/>
      <c r="N760" s="2"/>
      <c r="O760" s="2"/>
      <c r="P760" s="2"/>
      <c r="Q760" s="2"/>
      <c r="R760" s="2"/>
      <c r="S760" s="2"/>
      <c r="T760" s="2"/>
      <c r="U760" s="2"/>
      <c r="V760" s="2"/>
      <c r="W760" s="2"/>
    </row>
    <row r="761" spans="1:23">
      <c r="A761" s="2"/>
      <c r="B761" s="2"/>
      <c r="C761" s="2"/>
      <c r="D761" s="2"/>
      <c r="E761" s="2"/>
      <c r="F761" s="2"/>
      <c r="G761" s="2"/>
      <c r="H761" s="2"/>
      <c r="I761" s="2"/>
      <c r="J761" s="2"/>
      <c r="K761" s="2"/>
      <c r="L761" s="2"/>
      <c r="M761" s="2"/>
      <c r="N761" s="2"/>
      <c r="O761" s="2"/>
      <c r="P761" s="2"/>
      <c r="Q761" s="2"/>
      <c r="R761" s="2"/>
      <c r="S761" s="2"/>
      <c r="T761" s="2"/>
      <c r="U761" s="2"/>
      <c r="V761" s="2"/>
      <c r="W761" s="2"/>
    </row>
    <row r="762" spans="1:23">
      <c r="A762" s="2"/>
      <c r="B762" s="2"/>
      <c r="C762" s="2"/>
      <c r="D762" s="2"/>
      <c r="E762" s="2"/>
      <c r="F762" s="2"/>
      <c r="G762" s="2"/>
      <c r="H762" s="2"/>
      <c r="I762" s="2"/>
      <c r="J762" s="2"/>
      <c r="K762" s="2"/>
      <c r="L762" s="2"/>
      <c r="M762" s="2"/>
      <c r="N762" s="2"/>
      <c r="O762" s="2"/>
      <c r="P762" s="2"/>
      <c r="Q762" s="2"/>
      <c r="R762" s="2"/>
      <c r="S762" s="2"/>
      <c r="T762" s="2"/>
      <c r="U762" s="2"/>
      <c r="V762" s="2"/>
      <c r="W762" s="2"/>
    </row>
    <row r="763" spans="1:23">
      <c r="A763" s="2"/>
      <c r="B763" s="2"/>
      <c r="C763" s="2"/>
      <c r="D763" s="2"/>
      <c r="E763" s="2"/>
      <c r="F763" s="2"/>
      <c r="G763" s="2"/>
      <c r="H763" s="2"/>
      <c r="I763" s="2"/>
      <c r="J763" s="2"/>
      <c r="K763" s="2"/>
      <c r="L763" s="2"/>
      <c r="M763" s="2"/>
      <c r="N763" s="2"/>
      <c r="O763" s="2"/>
      <c r="P763" s="2"/>
      <c r="Q763" s="2"/>
      <c r="R763" s="2"/>
      <c r="S763" s="2"/>
      <c r="T763" s="2"/>
      <c r="U763" s="2"/>
      <c r="V763" s="2"/>
      <c r="W763" s="2"/>
    </row>
    <row r="764" spans="1:23">
      <c r="A764" s="2"/>
      <c r="B764" s="2"/>
      <c r="C764" s="2"/>
      <c r="D764" s="2"/>
      <c r="E764" s="2"/>
      <c r="F764" s="2"/>
      <c r="G764" s="2"/>
      <c r="H764" s="2"/>
      <c r="I764" s="2"/>
      <c r="J764" s="2"/>
      <c r="K764" s="2"/>
      <c r="L764" s="2"/>
      <c r="M764" s="2"/>
      <c r="N764" s="2"/>
      <c r="O764" s="2"/>
      <c r="P764" s="2"/>
      <c r="Q764" s="2"/>
      <c r="R764" s="2"/>
      <c r="S764" s="2"/>
      <c r="T764" s="2"/>
      <c r="U764" s="2"/>
      <c r="V764" s="2"/>
      <c r="W764" s="2"/>
    </row>
    <row r="765" spans="1:23">
      <c r="A765" s="2"/>
      <c r="B765" s="2"/>
      <c r="C765" s="2"/>
      <c r="D765" s="2"/>
      <c r="E765" s="2"/>
      <c r="F765" s="2"/>
      <c r="G765" s="2"/>
      <c r="H765" s="2"/>
      <c r="I765" s="2"/>
      <c r="J765" s="2"/>
      <c r="K765" s="2"/>
      <c r="L765" s="2"/>
      <c r="M765" s="2"/>
      <c r="N765" s="2"/>
      <c r="O765" s="2"/>
      <c r="P765" s="2"/>
      <c r="Q765" s="2"/>
      <c r="R765" s="2"/>
      <c r="S765" s="2"/>
      <c r="T765" s="2"/>
      <c r="U765" s="2"/>
      <c r="V765" s="2"/>
      <c r="W765" s="2"/>
    </row>
    <row r="766" spans="1:23">
      <c r="A766" s="2"/>
      <c r="B766" s="2"/>
      <c r="C766" s="2"/>
      <c r="D766" s="2"/>
      <c r="E766" s="2"/>
      <c r="F766" s="2"/>
      <c r="G766" s="2"/>
      <c r="H766" s="2"/>
      <c r="I766" s="2"/>
      <c r="J766" s="2"/>
      <c r="K766" s="2"/>
      <c r="L766" s="2"/>
      <c r="M766" s="2"/>
      <c r="N766" s="2"/>
      <c r="O766" s="2"/>
      <c r="P766" s="2"/>
      <c r="Q766" s="2"/>
      <c r="R766" s="2"/>
      <c r="S766" s="2"/>
      <c r="T766" s="2"/>
      <c r="U766" s="2"/>
      <c r="V766" s="2"/>
      <c r="W766" s="2"/>
    </row>
    <row r="767" spans="1:23">
      <c r="A767" s="2"/>
      <c r="B767" s="2"/>
      <c r="C767" s="2"/>
      <c r="D767" s="2"/>
      <c r="E767" s="2"/>
      <c r="F767" s="2"/>
      <c r="G767" s="2"/>
      <c r="H767" s="2"/>
      <c r="I767" s="2"/>
      <c r="J767" s="2"/>
      <c r="K767" s="2"/>
      <c r="L767" s="2"/>
      <c r="M767" s="2"/>
      <c r="N767" s="2"/>
      <c r="O767" s="2"/>
      <c r="P767" s="2"/>
      <c r="Q767" s="2"/>
      <c r="R767" s="2"/>
      <c r="S767" s="2"/>
      <c r="T767" s="2"/>
      <c r="U767" s="2"/>
      <c r="V767" s="2"/>
      <c r="W767" s="2"/>
    </row>
    <row r="768" spans="1:23">
      <c r="A768" s="2"/>
      <c r="B768" s="2"/>
      <c r="C768" s="2"/>
      <c r="D768" s="2"/>
      <c r="E768" s="2"/>
      <c r="F768" s="2"/>
      <c r="G768" s="2"/>
      <c r="H768" s="2"/>
      <c r="I768" s="2"/>
      <c r="J768" s="2"/>
      <c r="K768" s="2"/>
      <c r="L768" s="2"/>
      <c r="M768" s="2"/>
      <c r="N768" s="2"/>
      <c r="O768" s="2"/>
      <c r="P768" s="2"/>
      <c r="Q768" s="2"/>
      <c r="R768" s="2"/>
      <c r="S768" s="2"/>
      <c r="T768" s="2"/>
      <c r="U768" s="2"/>
      <c r="V768" s="2"/>
      <c r="W768" s="2"/>
    </row>
    <row r="769" spans="1:23">
      <c r="A769" s="2"/>
      <c r="B769" s="2"/>
      <c r="C769" s="2"/>
      <c r="D769" s="2"/>
      <c r="E769" s="2"/>
      <c r="F769" s="2"/>
      <c r="G769" s="2"/>
      <c r="H769" s="2"/>
      <c r="I769" s="2"/>
      <c r="J769" s="2"/>
      <c r="K769" s="2"/>
      <c r="L769" s="2"/>
      <c r="M769" s="2"/>
      <c r="N769" s="2"/>
      <c r="O769" s="2"/>
      <c r="P769" s="2"/>
      <c r="Q769" s="2"/>
      <c r="R769" s="2"/>
      <c r="S769" s="2"/>
      <c r="T769" s="2"/>
      <c r="U769" s="2"/>
      <c r="V769" s="2"/>
      <c r="W769" s="2"/>
    </row>
    <row r="770" spans="1:23">
      <c r="A770" s="2"/>
      <c r="B770" s="2"/>
      <c r="C770" s="2"/>
      <c r="D770" s="2"/>
      <c r="E770" s="2"/>
      <c r="F770" s="2"/>
      <c r="G770" s="2"/>
      <c r="H770" s="2"/>
      <c r="I770" s="2"/>
      <c r="J770" s="2"/>
      <c r="K770" s="2"/>
      <c r="L770" s="2"/>
      <c r="M770" s="2"/>
      <c r="N770" s="2"/>
      <c r="O770" s="2"/>
      <c r="P770" s="2"/>
      <c r="Q770" s="2"/>
      <c r="R770" s="2"/>
      <c r="S770" s="2"/>
      <c r="T770" s="2"/>
      <c r="U770" s="2"/>
      <c r="V770" s="2"/>
      <c r="W770" s="2"/>
    </row>
    <row r="771" spans="1:23">
      <c r="A771" s="2"/>
      <c r="B771" s="2"/>
      <c r="C771" s="2"/>
      <c r="D771" s="2"/>
      <c r="E771" s="2"/>
      <c r="F771" s="2"/>
      <c r="G771" s="2"/>
      <c r="H771" s="2"/>
      <c r="I771" s="2"/>
      <c r="J771" s="2"/>
      <c r="K771" s="2"/>
      <c r="L771" s="2"/>
      <c r="M771" s="2"/>
      <c r="N771" s="2"/>
      <c r="O771" s="2"/>
      <c r="P771" s="2"/>
      <c r="Q771" s="2"/>
      <c r="R771" s="2"/>
      <c r="S771" s="2"/>
      <c r="T771" s="2"/>
      <c r="U771" s="2"/>
      <c r="V771" s="2"/>
      <c r="W771" s="2"/>
    </row>
    <row r="772" spans="1:23">
      <c r="A772" s="2"/>
      <c r="B772" s="2"/>
      <c r="C772" s="2"/>
      <c r="D772" s="2"/>
      <c r="E772" s="2"/>
      <c r="F772" s="2"/>
      <c r="G772" s="2"/>
      <c r="H772" s="2"/>
      <c r="I772" s="2"/>
      <c r="J772" s="2"/>
      <c r="K772" s="2"/>
      <c r="L772" s="2"/>
      <c r="M772" s="2"/>
      <c r="N772" s="2"/>
      <c r="O772" s="2"/>
      <c r="P772" s="2"/>
      <c r="Q772" s="2"/>
      <c r="R772" s="2"/>
      <c r="S772" s="2"/>
      <c r="T772" s="2"/>
      <c r="U772" s="2"/>
      <c r="V772" s="2"/>
      <c r="W772" s="2"/>
    </row>
    <row r="773" spans="1:23">
      <c r="A773" s="2"/>
      <c r="B773" s="2"/>
      <c r="C773" s="2"/>
      <c r="D773" s="2"/>
      <c r="E773" s="2"/>
      <c r="F773" s="2"/>
      <c r="G773" s="2"/>
      <c r="H773" s="2"/>
      <c r="I773" s="2"/>
      <c r="J773" s="2"/>
      <c r="K773" s="2"/>
      <c r="L773" s="2"/>
      <c r="M773" s="2"/>
      <c r="N773" s="2"/>
      <c r="O773" s="2"/>
      <c r="P773" s="2"/>
      <c r="Q773" s="2"/>
      <c r="R773" s="2"/>
      <c r="S773" s="2"/>
      <c r="T773" s="2"/>
      <c r="U773" s="2"/>
      <c r="V773" s="2"/>
      <c r="W773" s="2"/>
    </row>
    <row r="774" spans="1:23">
      <c r="A774" s="2"/>
      <c r="B774" s="2"/>
      <c r="C774" s="2"/>
      <c r="D774" s="2"/>
      <c r="E774" s="2"/>
      <c r="F774" s="2"/>
      <c r="G774" s="2"/>
      <c r="H774" s="2"/>
      <c r="I774" s="2"/>
      <c r="J774" s="2"/>
      <c r="K774" s="2"/>
      <c r="L774" s="2"/>
      <c r="M774" s="2"/>
      <c r="N774" s="2"/>
      <c r="O774" s="2"/>
      <c r="P774" s="2"/>
      <c r="Q774" s="2"/>
      <c r="R774" s="2"/>
      <c r="S774" s="2"/>
      <c r="T774" s="2"/>
      <c r="U774" s="2"/>
      <c r="V774" s="2"/>
      <c r="W774" s="2"/>
    </row>
    <row r="775" spans="1:23">
      <c r="A775" s="2"/>
      <c r="B775" s="2"/>
      <c r="C775" s="2"/>
      <c r="D775" s="2"/>
      <c r="E775" s="2"/>
      <c r="F775" s="2"/>
      <c r="G775" s="2"/>
      <c r="H775" s="2"/>
      <c r="I775" s="2"/>
      <c r="J775" s="2"/>
      <c r="K775" s="2"/>
      <c r="L775" s="2"/>
      <c r="M775" s="2"/>
      <c r="N775" s="2"/>
      <c r="O775" s="2"/>
      <c r="P775" s="2"/>
      <c r="Q775" s="2"/>
      <c r="R775" s="2"/>
      <c r="S775" s="2"/>
      <c r="T775" s="2"/>
      <c r="U775" s="2"/>
      <c r="V775" s="2"/>
      <c r="W775" s="2"/>
    </row>
    <row r="776" spans="1:23">
      <c r="A776" s="2"/>
      <c r="B776" s="2"/>
      <c r="C776" s="2"/>
      <c r="D776" s="2"/>
      <c r="E776" s="2"/>
      <c r="F776" s="2"/>
      <c r="G776" s="2"/>
      <c r="H776" s="2"/>
      <c r="I776" s="2"/>
      <c r="J776" s="2"/>
      <c r="K776" s="2"/>
      <c r="L776" s="2"/>
      <c r="M776" s="2"/>
      <c r="N776" s="2"/>
      <c r="O776" s="2"/>
      <c r="P776" s="2"/>
      <c r="Q776" s="2"/>
      <c r="R776" s="2"/>
      <c r="S776" s="2"/>
      <c r="T776" s="2"/>
      <c r="U776" s="2"/>
      <c r="V776" s="2"/>
      <c r="W776" s="2"/>
    </row>
    <row r="777" spans="1:23">
      <c r="A777" s="2"/>
      <c r="B777" s="2"/>
      <c r="C777" s="2"/>
      <c r="D777" s="2"/>
      <c r="E777" s="2"/>
      <c r="F777" s="2"/>
      <c r="G777" s="2"/>
      <c r="H777" s="2"/>
      <c r="I777" s="2"/>
      <c r="J777" s="2"/>
      <c r="K777" s="2"/>
      <c r="L777" s="2"/>
      <c r="M777" s="2"/>
      <c r="N777" s="2"/>
      <c r="O777" s="2"/>
      <c r="P777" s="2"/>
      <c r="Q777" s="2"/>
      <c r="R777" s="2"/>
      <c r="S777" s="2"/>
      <c r="T777" s="2"/>
      <c r="U777" s="2"/>
      <c r="V777" s="2"/>
      <c r="W777" s="2"/>
    </row>
    <row r="778" spans="1:23">
      <c r="A778" s="2"/>
      <c r="B778" s="2"/>
      <c r="C778" s="2"/>
      <c r="D778" s="2"/>
      <c r="E778" s="2"/>
      <c r="F778" s="2"/>
      <c r="G778" s="2"/>
      <c r="H778" s="2"/>
      <c r="I778" s="2"/>
      <c r="J778" s="2"/>
      <c r="K778" s="2"/>
      <c r="L778" s="2"/>
      <c r="M778" s="2"/>
      <c r="N778" s="2"/>
      <c r="O778" s="2"/>
      <c r="P778" s="2"/>
      <c r="Q778" s="2"/>
      <c r="R778" s="2"/>
      <c r="S778" s="2"/>
      <c r="T778" s="2"/>
      <c r="U778" s="2"/>
      <c r="V778" s="2"/>
      <c r="W778" s="2"/>
    </row>
    <row r="779" spans="1:23">
      <c r="A779" s="2"/>
      <c r="B779" s="2"/>
      <c r="C779" s="2"/>
      <c r="D779" s="2"/>
      <c r="E779" s="2"/>
      <c r="F779" s="2"/>
      <c r="G779" s="2"/>
      <c r="H779" s="2"/>
      <c r="I779" s="2"/>
      <c r="J779" s="2"/>
      <c r="K779" s="2"/>
      <c r="L779" s="2"/>
      <c r="M779" s="2"/>
      <c r="N779" s="2"/>
      <c r="O779" s="2"/>
      <c r="P779" s="2"/>
      <c r="Q779" s="2"/>
      <c r="R779" s="2"/>
      <c r="S779" s="2"/>
      <c r="T779" s="2"/>
      <c r="U779" s="2"/>
      <c r="V779" s="2"/>
      <c r="W779" s="2"/>
    </row>
    <row r="780" spans="1:23">
      <c r="A780" s="2"/>
      <c r="B780" s="2"/>
      <c r="C780" s="2"/>
      <c r="D780" s="2"/>
      <c r="E780" s="2"/>
      <c r="F780" s="2"/>
      <c r="G780" s="2"/>
      <c r="H780" s="2"/>
      <c r="I780" s="2"/>
      <c r="J780" s="2"/>
      <c r="K780" s="2"/>
      <c r="L780" s="2"/>
      <c r="M780" s="2"/>
      <c r="N780" s="2"/>
      <c r="O780" s="2"/>
      <c r="P780" s="2"/>
      <c r="Q780" s="2"/>
      <c r="R780" s="2"/>
      <c r="S780" s="2"/>
      <c r="T780" s="2"/>
      <c r="U780" s="2"/>
      <c r="V780" s="2"/>
      <c r="W780" s="2"/>
    </row>
    <row r="781" spans="1:23">
      <c r="A781" s="2"/>
      <c r="B781" s="2"/>
      <c r="C781" s="2"/>
      <c r="D781" s="2"/>
      <c r="E781" s="2"/>
      <c r="F781" s="2"/>
      <c r="G781" s="2"/>
      <c r="H781" s="2"/>
      <c r="I781" s="2"/>
      <c r="J781" s="2"/>
      <c r="K781" s="2"/>
      <c r="L781" s="2"/>
      <c r="M781" s="2"/>
      <c r="N781" s="2"/>
      <c r="O781" s="2"/>
      <c r="P781" s="2"/>
      <c r="Q781" s="2"/>
      <c r="R781" s="2"/>
      <c r="S781" s="2"/>
      <c r="T781" s="2"/>
      <c r="U781" s="2"/>
      <c r="V781" s="2"/>
      <c r="W781" s="2"/>
    </row>
    <row r="782" spans="1:23">
      <c r="A782" s="2"/>
      <c r="B782" s="2"/>
      <c r="C782" s="2"/>
      <c r="D782" s="2"/>
      <c r="E782" s="2"/>
      <c r="F782" s="2"/>
      <c r="G782" s="2"/>
      <c r="H782" s="2"/>
      <c r="I782" s="2"/>
      <c r="J782" s="2"/>
      <c r="K782" s="2"/>
      <c r="L782" s="2"/>
      <c r="M782" s="2"/>
      <c r="N782" s="2"/>
      <c r="O782" s="2"/>
      <c r="P782" s="2"/>
      <c r="Q782" s="2"/>
      <c r="R782" s="2"/>
      <c r="S782" s="2"/>
      <c r="T782" s="2"/>
      <c r="U782" s="2"/>
      <c r="V782" s="2"/>
      <c r="W782" s="2"/>
    </row>
    <row r="783" spans="1:23">
      <c r="A783" s="2"/>
      <c r="B783" s="2"/>
      <c r="C783" s="2"/>
      <c r="D783" s="2"/>
      <c r="E783" s="2"/>
      <c r="F783" s="2"/>
      <c r="G783" s="2"/>
      <c r="H783" s="2"/>
      <c r="I783" s="2"/>
      <c r="J783" s="2"/>
      <c r="K783" s="2"/>
      <c r="L783" s="2"/>
      <c r="M783" s="2"/>
      <c r="N783" s="2"/>
      <c r="O783" s="2"/>
      <c r="P783" s="2"/>
      <c r="Q783" s="2"/>
      <c r="R783" s="2"/>
      <c r="S783" s="2"/>
      <c r="T783" s="2"/>
      <c r="U783" s="2"/>
      <c r="V783" s="2"/>
      <c r="W783" s="2"/>
    </row>
    <row r="784" spans="1:23">
      <c r="A784" s="2"/>
      <c r="B784" s="2"/>
      <c r="C784" s="2"/>
      <c r="D784" s="2"/>
      <c r="E784" s="2"/>
      <c r="F784" s="2"/>
      <c r="G784" s="2"/>
      <c r="H784" s="2"/>
      <c r="I784" s="2"/>
      <c r="J784" s="2"/>
      <c r="K784" s="2"/>
      <c r="L784" s="2"/>
      <c r="M784" s="2"/>
      <c r="N784" s="2"/>
      <c r="O784" s="2"/>
      <c r="P784" s="2"/>
      <c r="Q784" s="2"/>
      <c r="R784" s="2"/>
      <c r="S784" s="2"/>
      <c r="T784" s="2"/>
      <c r="U784" s="2"/>
      <c r="V784" s="2"/>
      <c r="W784" s="2"/>
    </row>
    <row r="785" spans="1:23">
      <c r="A785" s="2"/>
      <c r="B785" s="2"/>
      <c r="C785" s="2"/>
      <c r="D785" s="2"/>
      <c r="E785" s="2"/>
      <c r="F785" s="2"/>
      <c r="G785" s="2"/>
      <c r="H785" s="2"/>
      <c r="I785" s="2"/>
      <c r="J785" s="2"/>
      <c r="K785" s="2"/>
      <c r="L785" s="2"/>
      <c r="M785" s="2"/>
      <c r="N785" s="2"/>
      <c r="O785" s="2"/>
      <c r="P785" s="2"/>
      <c r="Q785" s="2"/>
      <c r="R785" s="2"/>
      <c r="S785" s="2"/>
      <c r="T785" s="2"/>
      <c r="U785" s="2"/>
      <c r="V785" s="2"/>
      <c r="W785" s="2"/>
    </row>
    <row r="786" spans="1:23">
      <c r="A786" s="2"/>
      <c r="B786" s="2"/>
      <c r="C786" s="2"/>
      <c r="D786" s="2"/>
      <c r="E786" s="2"/>
      <c r="F786" s="2"/>
      <c r="G786" s="2"/>
      <c r="H786" s="2"/>
      <c r="I786" s="2"/>
      <c r="J786" s="2"/>
      <c r="K786" s="2"/>
      <c r="L786" s="2"/>
      <c r="M786" s="2"/>
      <c r="N786" s="2"/>
      <c r="O786" s="2"/>
      <c r="P786" s="2"/>
      <c r="Q786" s="2"/>
      <c r="R786" s="2"/>
      <c r="S786" s="2"/>
      <c r="T786" s="2"/>
      <c r="U786" s="2"/>
      <c r="V786" s="2"/>
      <c r="W786" s="2"/>
    </row>
    <row r="787" spans="1:23">
      <c r="A787" s="2"/>
      <c r="B787" s="2"/>
      <c r="C787" s="2"/>
      <c r="D787" s="2"/>
      <c r="E787" s="2"/>
      <c r="F787" s="2"/>
      <c r="G787" s="2"/>
      <c r="H787" s="2"/>
      <c r="I787" s="2"/>
      <c r="J787" s="2"/>
      <c r="K787" s="2"/>
      <c r="L787" s="2"/>
      <c r="M787" s="2"/>
      <c r="N787" s="2"/>
      <c r="O787" s="2"/>
      <c r="P787" s="2"/>
      <c r="Q787" s="2"/>
      <c r="R787" s="2"/>
      <c r="S787" s="2"/>
      <c r="T787" s="2"/>
      <c r="U787" s="2"/>
      <c r="V787" s="2"/>
      <c r="W787" s="2"/>
    </row>
    <row r="788" spans="1:23">
      <c r="A788" s="2"/>
      <c r="B788" s="2"/>
      <c r="C788" s="2"/>
      <c r="D788" s="2"/>
      <c r="E788" s="2"/>
      <c r="F788" s="2"/>
      <c r="G788" s="2"/>
      <c r="H788" s="2"/>
      <c r="I788" s="2"/>
      <c r="J788" s="2"/>
      <c r="K788" s="2"/>
      <c r="L788" s="2"/>
      <c r="M788" s="2"/>
      <c r="N788" s="2"/>
      <c r="O788" s="2"/>
      <c r="P788" s="2"/>
      <c r="Q788" s="2"/>
      <c r="R788" s="2"/>
      <c r="S788" s="2"/>
      <c r="T788" s="2"/>
      <c r="U788" s="2"/>
      <c r="V788" s="2"/>
      <c r="W788" s="2"/>
    </row>
    <row r="789" spans="1:23">
      <c r="A789" s="2"/>
      <c r="B789" s="2"/>
      <c r="C789" s="2"/>
      <c r="D789" s="2"/>
      <c r="E789" s="2"/>
      <c r="F789" s="2"/>
      <c r="G789" s="2"/>
      <c r="H789" s="2"/>
      <c r="I789" s="2"/>
      <c r="J789" s="2"/>
      <c r="K789" s="2"/>
      <c r="L789" s="2"/>
      <c r="M789" s="2"/>
      <c r="N789" s="2"/>
      <c r="O789" s="2"/>
      <c r="P789" s="2"/>
      <c r="Q789" s="2"/>
      <c r="R789" s="2"/>
      <c r="S789" s="2"/>
      <c r="T789" s="2"/>
      <c r="U789" s="2"/>
      <c r="V789" s="2"/>
      <c r="W789" s="2"/>
    </row>
    <row r="790" spans="1:23">
      <c r="A790" s="2"/>
      <c r="B790" s="2"/>
      <c r="C790" s="2"/>
      <c r="D790" s="2"/>
      <c r="E790" s="2"/>
      <c r="F790" s="2"/>
      <c r="G790" s="2"/>
      <c r="H790" s="2"/>
      <c r="I790" s="2"/>
      <c r="J790" s="2"/>
      <c r="K790" s="2"/>
      <c r="L790" s="2"/>
      <c r="M790" s="2"/>
      <c r="N790" s="2"/>
      <c r="O790" s="2"/>
      <c r="P790" s="2"/>
      <c r="Q790" s="2"/>
      <c r="R790" s="2"/>
      <c r="S790" s="2"/>
      <c r="T790" s="2"/>
      <c r="U790" s="2"/>
      <c r="V790" s="2"/>
      <c r="W790" s="2"/>
    </row>
    <row r="791" spans="1:23">
      <c r="A791" s="2"/>
      <c r="B791" s="2"/>
      <c r="C791" s="2"/>
      <c r="D791" s="2"/>
      <c r="E791" s="2"/>
      <c r="F791" s="2"/>
      <c r="G791" s="2"/>
      <c r="H791" s="2"/>
      <c r="I791" s="2"/>
      <c r="J791" s="2"/>
      <c r="K791" s="2"/>
      <c r="L791" s="2"/>
      <c r="M791" s="2"/>
      <c r="N791" s="2"/>
      <c r="O791" s="2"/>
      <c r="P791" s="2"/>
      <c r="Q791" s="2"/>
      <c r="R791" s="2"/>
      <c r="S791" s="2"/>
      <c r="T791" s="2"/>
      <c r="U791" s="2"/>
      <c r="V791" s="2"/>
      <c r="W791" s="2"/>
    </row>
    <row r="792" spans="1:23">
      <c r="A792" s="2"/>
      <c r="B792" s="2"/>
      <c r="C792" s="2"/>
      <c r="D792" s="2"/>
      <c r="E792" s="2"/>
      <c r="F792" s="2"/>
      <c r="G792" s="2"/>
      <c r="H792" s="2"/>
      <c r="I792" s="2"/>
      <c r="J792" s="2"/>
      <c r="K792" s="2"/>
      <c r="L792" s="2"/>
      <c r="M792" s="2"/>
      <c r="N792" s="2"/>
      <c r="O792" s="2"/>
      <c r="P792" s="2"/>
      <c r="Q792" s="2"/>
      <c r="R792" s="2"/>
      <c r="S792" s="2"/>
      <c r="T792" s="2"/>
      <c r="U792" s="2"/>
      <c r="V792" s="2"/>
      <c r="W792" s="2"/>
    </row>
    <row r="793" spans="1:23">
      <c r="A793" s="2"/>
      <c r="B793" s="2"/>
      <c r="C793" s="2"/>
      <c r="D793" s="2"/>
      <c r="E793" s="2"/>
      <c r="F793" s="2"/>
      <c r="G793" s="2"/>
      <c r="H793" s="2"/>
      <c r="I793" s="2"/>
      <c r="J793" s="2"/>
      <c r="K793" s="2"/>
      <c r="L793" s="2"/>
      <c r="M793" s="2"/>
      <c r="N793" s="2"/>
      <c r="O793" s="2"/>
      <c r="P793" s="2"/>
      <c r="Q793" s="2"/>
      <c r="R793" s="2"/>
      <c r="S793" s="2"/>
      <c r="T793" s="2"/>
      <c r="U793" s="2"/>
      <c r="V793" s="2"/>
      <c r="W793" s="2"/>
    </row>
    <row r="794" spans="1:23">
      <c r="A794" s="2"/>
      <c r="B794" s="2"/>
      <c r="C794" s="2"/>
      <c r="D794" s="2"/>
      <c r="E794" s="2"/>
      <c r="F794" s="2"/>
      <c r="G794" s="2"/>
      <c r="H794" s="2"/>
      <c r="I794" s="2"/>
      <c r="J794" s="2"/>
      <c r="K794" s="2"/>
      <c r="L794" s="2"/>
      <c r="M794" s="2"/>
      <c r="N794" s="2"/>
      <c r="O794" s="2"/>
      <c r="P794" s="2"/>
      <c r="Q794" s="2"/>
      <c r="R794" s="2"/>
      <c r="S794" s="2"/>
      <c r="T794" s="2"/>
      <c r="U794" s="2"/>
      <c r="V794" s="2"/>
      <c r="W794" s="2"/>
    </row>
    <row r="795" spans="1:23">
      <c r="A795" s="2"/>
      <c r="B795" s="2"/>
      <c r="C795" s="2"/>
      <c r="D795" s="2"/>
      <c r="E795" s="2"/>
      <c r="F795" s="2"/>
      <c r="G795" s="2"/>
      <c r="H795" s="2"/>
      <c r="I795" s="2"/>
      <c r="J795" s="2"/>
      <c r="K795" s="2"/>
      <c r="L795" s="2"/>
      <c r="M795" s="2"/>
      <c r="N795" s="2"/>
      <c r="O795" s="2"/>
      <c r="P795" s="2"/>
      <c r="Q795" s="2"/>
      <c r="R795" s="2"/>
      <c r="S795" s="2"/>
      <c r="T795" s="2"/>
      <c r="U795" s="2"/>
      <c r="V795" s="2"/>
      <c r="W795" s="2"/>
    </row>
    <row r="796" spans="1:23">
      <c r="A796" s="2"/>
      <c r="B796" s="2"/>
      <c r="C796" s="2"/>
      <c r="D796" s="2"/>
      <c r="E796" s="2"/>
      <c r="F796" s="2"/>
      <c r="G796" s="2"/>
      <c r="H796" s="2"/>
      <c r="I796" s="2"/>
      <c r="J796" s="2"/>
      <c r="K796" s="2"/>
      <c r="L796" s="2"/>
      <c r="M796" s="2"/>
      <c r="N796" s="2"/>
      <c r="O796" s="2"/>
      <c r="P796" s="2"/>
      <c r="Q796" s="2"/>
      <c r="R796" s="2"/>
      <c r="S796" s="2"/>
      <c r="T796" s="2"/>
      <c r="U796" s="2"/>
      <c r="V796" s="2"/>
      <c r="W796" s="2"/>
    </row>
    <row r="797" spans="1:23">
      <c r="A797" s="2"/>
      <c r="B797" s="2"/>
      <c r="C797" s="2"/>
      <c r="D797" s="2"/>
      <c r="E797" s="2"/>
      <c r="F797" s="2"/>
      <c r="G797" s="2"/>
      <c r="H797" s="2"/>
      <c r="I797" s="2"/>
      <c r="J797" s="2"/>
      <c r="K797" s="2"/>
      <c r="L797" s="2"/>
      <c r="M797" s="2"/>
      <c r="N797" s="2"/>
      <c r="O797" s="2"/>
      <c r="P797" s="2"/>
      <c r="Q797" s="2"/>
      <c r="R797" s="2"/>
      <c r="S797" s="2"/>
      <c r="T797" s="2"/>
      <c r="U797" s="2"/>
      <c r="V797" s="2"/>
      <c r="W797" s="2"/>
    </row>
    <row r="798" spans="1:23">
      <c r="A798" s="2"/>
      <c r="B798" s="2"/>
      <c r="C798" s="2"/>
      <c r="D798" s="2"/>
      <c r="E798" s="2"/>
      <c r="F798" s="2"/>
      <c r="G798" s="2"/>
      <c r="H798" s="2"/>
      <c r="I798" s="2"/>
      <c r="J798" s="2"/>
      <c r="K798" s="2"/>
      <c r="L798" s="2"/>
      <c r="M798" s="2"/>
      <c r="N798" s="2"/>
      <c r="O798" s="2"/>
      <c r="P798" s="2"/>
      <c r="Q798" s="2"/>
      <c r="R798" s="2"/>
      <c r="S798" s="2"/>
      <c r="T798" s="2"/>
      <c r="U798" s="2"/>
      <c r="V798" s="2"/>
      <c r="W798" s="2"/>
    </row>
    <row r="799" spans="1:23">
      <c r="A799" s="2"/>
      <c r="B799" s="2"/>
      <c r="C799" s="2"/>
      <c r="D799" s="2"/>
      <c r="E799" s="2"/>
      <c r="F799" s="2"/>
      <c r="G799" s="2"/>
      <c r="H799" s="2"/>
      <c r="I799" s="2"/>
      <c r="J799" s="2"/>
      <c r="K799" s="2"/>
      <c r="L799" s="2"/>
      <c r="M799" s="2"/>
      <c r="N799" s="2"/>
      <c r="O799" s="2"/>
      <c r="P799" s="2"/>
      <c r="Q799" s="2"/>
      <c r="R799" s="2"/>
      <c r="S799" s="2"/>
      <c r="T799" s="2"/>
      <c r="U799" s="2"/>
      <c r="V799" s="2"/>
      <c r="W799" s="2"/>
    </row>
    <row r="800" spans="1:23">
      <c r="A800" s="2"/>
      <c r="B800" s="2"/>
      <c r="C800" s="2"/>
      <c r="D800" s="2"/>
      <c r="E800" s="2"/>
      <c r="F800" s="2"/>
      <c r="G800" s="2"/>
      <c r="H800" s="2"/>
      <c r="I800" s="2"/>
      <c r="J800" s="2"/>
      <c r="K800" s="2"/>
      <c r="L800" s="2"/>
      <c r="M800" s="2"/>
      <c r="N800" s="2"/>
      <c r="O800" s="2"/>
      <c r="P800" s="2"/>
      <c r="Q800" s="2"/>
      <c r="R800" s="2"/>
      <c r="S800" s="2"/>
      <c r="T800" s="2"/>
      <c r="U800" s="2"/>
      <c r="V800" s="2"/>
      <c r="W800" s="2"/>
    </row>
    <row r="801" spans="1:23">
      <c r="A801" s="2"/>
      <c r="B801" s="2"/>
      <c r="C801" s="2"/>
      <c r="D801" s="2"/>
      <c r="E801" s="2"/>
      <c r="F801" s="2"/>
      <c r="G801" s="2"/>
      <c r="H801" s="2"/>
      <c r="I801" s="2"/>
      <c r="J801" s="2"/>
      <c r="K801" s="2"/>
      <c r="L801" s="2"/>
      <c r="M801" s="2"/>
      <c r="N801" s="2"/>
      <c r="O801" s="2"/>
      <c r="P801" s="2"/>
      <c r="Q801" s="2"/>
      <c r="R801" s="2"/>
      <c r="S801" s="2"/>
      <c r="T801" s="2"/>
      <c r="U801" s="2"/>
      <c r="V801" s="2"/>
      <c r="W801" s="2"/>
    </row>
    <row r="802" spans="1:23">
      <c r="A802" s="2"/>
      <c r="B802" s="2"/>
      <c r="C802" s="2"/>
      <c r="D802" s="2"/>
      <c r="E802" s="2"/>
      <c r="F802" s="2"/>
      <c r="G802" s="2"/>
      <c r="H802" s="2"/>
      <c r="I802" s="2"/>
      <c r="J802" s="2"/>
      <c r="K802" s="2"/>
      <c r="L802" s="2"/>
      <c r="M802" s="2"/>
      <c r="N802" s="2"/>
      <c r="O802" s="2"/>
      <c r="P802" s="2"/>
      <c r="Q802" s="2"/>
      <c r="R802" s="2"/>
      <c r="S802" s="2"/>
      <c r="T802" s="2"/>
      <c r="U802" s="2"/>
      <c r="V802" s="2"/>
      <c r="W802" s="2"/>
    </row>
    <row r="803" spans="1:23">
      <c r="A803" s="2"/>
      <c r="B803" s="2"/>
      <c r="C803" s="2"/>
      <c r="D803" s="2"/>
      <c r="E803" s="2"/>
      <c r="F803" s="2"/>
      <c r="G803" s="2"/>
      <c r="H803" s="2"/>
      <c r="I803" s="2"/>
      <c r="J803" s="2"/>
      <c r="K803" s="2"/>
      <c r="L803" s="2"/>
      <c r="M803" s="2"/>
      <c r="N803" s="2"/>
      <c r="O803" s="2"/>
      <c r="P803" s="2"/>
      <c r="Q803" s="2"/>
      <c r="R803" s="2"/>
      <c r="S803" s="2"/>
      <c r="T803" s="2"/>
      <c r="U803" s="2"/>
      <c r="V803" s="2"/>
      <c r="W803" s="2"/>
    </row>
  </sheetData>
  <sheetProtection algorithmName="SHA-512" hashValue="78YSTLmxsTlqk7XE2Rcv0/ESR4lfCRxhFXqy52/r3MOwAN8IrWNAYLBPHnCI/Fsma4x8NZaiJdu8Ib85z6tF0g==" saltValue="z+FwghK6uLUbzYVWerldvQ==" spinCount="100000" sheet="1" objects="1" scenarios="1" formatCells="0" formatColumns="0" formatRows="0"/>
  <mergeCells count="193">
    <mergeCell ref="A1:W1"/>
    <mergeCell ref="A4:A5"/>
    <mergeCell ref="B4:H5"/>
    <mergeCell ref="I4:J4"/>
    <mergeCell ref="K4:L4"/>
    <mergeCell ref="M4:N4"/>
    <mergeCell ref="O4:P4"/>
    <mergeCell ref="Q4:Q5"/>
    <mergeCell ref="R4:W5"/>
    <mergeCell ref="I5:J5"/>
    <mergeCell ref="K5:L5"/>
    <mergeCell ref="M5:N5"/>
    <mergeCell ref="O5:P5"/>
    <mergeCell ref="Y5:AB5"/>
    <mergeCell ref="A6:A8"/>
    <mergeCell ref="B6:H8"/>
    <mergeCell ref="I6:J6"/>
    <mergeCell ref="K6:L6"/>
    <mergeCell ref="M6:N6"/>
    <mergeCell ref="O6:P6"/>
    <mergeCell ref="Q6:Q8"/>
    <mergeCell ref="R6:W8"/>
    <mergeCell ref="I7:J7"/>
    <mergeCell ref="K7:L7"/>
    <mergeCell ref="M7:N7"/>
    <mergeCell ref="O7:P7"/>
    <mergeCell ref="I8:J8"/>
    <mergeCell ref="K8:L8"/>
    <mergeCell ref="M8:N8"/>
    <mergeCell ref="O8:P8"/>
    <mergeCell ref="A9:W9"/>
    <mergeCell ref="A10:C10"/>
    <mergeCell ref="D10:W10"/>
    <mergeCell ref="A11:A13"/>
    <mergeCell ref="B11:H13"/>
    <mergeCell ref="I11:J11"/>
    <mergeCell ref="K11:L11"/>
    <mergeCell ref="M11:N11"/>
    <mergeCell ref="O11:P11"/>
    <mergeCell ref="Q11:Q13"/>
    <mergeCell ref="R11:W13"/>
    <mergeCell ref="I12:J12"/>
    <mergeCell ref="K12:L12"/>
    <mergeCell ref="M12:N12"/>
    <mergeCell ref="O12:P12"/>
    <mergeCell ref="I13:J13"/>
    <mergeCell ref="K13:L13"/>
    <mergeCell ref="M13:N13"/>
    <mergeCell ref="O13:P13"/>
    <mergeCell ref="A14:W14"/>
    <mergeCell ref="A15:C15"/>
    <mergeCell ref="D15:W15"/>
    <mergeCell ref="A16:A18"/>
    <mergeCell ref="B16:H18"/>
    <mergeCell ref="I16:J16"/>
    <mergeCell ref="K16:L16"/>
    <mergeCell ref="M16:N16"/>
    <mergeCell ref="O16:P16"/>
    <mergeCell ref="Q16:Q18"/>
    <mergeCell ref="R16:W18"/>
    <mergeCell ref="I17:J17"/>
    <mergeCell ref="K17:L17"/>
    <mergeCell ref="M17:N17"/>
    <mergeCell ref="O17:P17"/>
    <mergeCell ref="I18:J18"/>
    <mergeCell ref="K18:L18"/>
    <mergeCell ref="M18:N18"/>
    <mergeCell ref="O18:P18"/>
    <mergeCell ref="A19:W19"/>
    <mergeCell ref="A20:C20"/>
    <mergeCell ref="D20:W20"/>
    <mergeCell ref="A21:A23"/>
    <mergeCell ref="B21:H23"/>
    <mergeCell ref="I21:J21"/>
    <mergeCell ref="K21:L21"/>
    <mergeCell ref="M21:N21"/>
    <mergeCell ref="O21:P21"/>
    <mergeCell ref="Q21:Q23"/>
    <mergeCell ref="R21:W23"/>
    <mergeCell ref="I22:J22"/>
    <mergeCell ref="K22:L22"/>
    <mergeCell ref="M22:N22"/>
    <mergeCell ref="O22:P22"/>
    <mergeCell ref="I23:J23"/>
    <mergeCell ref="K23:L23"/>
    <mergeCell ref="M23:N23"/>
    <mergeCell ref="O23:P23"/>
    <mergeCell ref="A24:W24"/>
    <mergeCell ref="A25:C25"/>
    <mergeCell ref="D25:W25"/>
    <mergeCell ref="A26:A28"/>
    <mergeCell ref="B26:H28"/>
    <mergeCell ref="I26:J26"/>
    <mergeCell ref="K26:L26"/>
    <mergeCell ref="M26:N26"/>
    <mergeCell ref="O26:P26"/>
    <mergeCell ref="Q26:Q28"/>
    <mergeCell ref="R26:W28"/>
    <mergeCell ref="I27:J27"/>
    <mergeCell ref="K27:L27"/>
    <mergeCell ref="M27:N27"/>
    <mergeCell ref="O27:P27"/>
    <mergeCell ref="I28:J28"/>
    <mergeCell ref="K28:L28"/>
    <mergeCell ref="M28:N28"/>
    <mergeCell ref="O28:P28"/>
    <mergeCell ref="A29:W29"/>
    <mergeCell ref="A30:C30"/>
    <mergeCell ref="D30:W30"/>
    <mergeCell ref="A31:A33"/>
    <mergeCell ref="B31:H33"/>
    <mergeCell ref="I31:J31"/>
    <mergeCell ref="K31:L31"/>
    <mergeCell ref="M31:N31"/>
    <mergeCell ref="O31:P31"/>
    <mergeCell ref="Q31:Q33"/>
    <mergeCell ref="R31:W33"/>
    <mergeCell ref="I32:J32"/>
    <mergeCell ref="K32:L32"/>
    <mergeCell ref="M32:N32"/>
    <mergeCell ref="O32:P32"/>
    <mergeCell ref="I33:J33"/>
    <mergeCell ref="K33:L33"/>
    <mergeCell ref="M33:N33"/>
    <mergeCell ref="O33:P33"/>
    <mergeCell ref="O43:P43"/>
    <mergeCell ref="A34:W34"/>
    <mergeCell ref="A35:C35"/>
    <mergeCell ref="D35:W35"/>
    <mergeCell ref="A36:A38"/>
    <mergeCell ref="B36:H38"/>
    <mergeCell ref="I36:J36"/>
    <mergeCell ref="K36:L36"/>
    <mergeCell ref="M36:N36"/>
    <mergeCell ref="O36:P36"/>
    <mergeCell ref="Q36:Q38"/>
    <mergeCell ref="R36:W38"/>
    <mergeCell ref="I37:J37"/>
    <mergeCell ref="K37:L37"/>
    <mergeCell ref="M37:N37"/>
    <mergeCell ref="O37:P37"/>
    <mergeCell ref="I38:J38"/>
    <mergeCell ref="K38:L38"/>
    <mergeCell ref="M38:N38"/>
    <mergeCell ref="O38:P38"/>
    <mergeCell ref="A50:C50"/>
    <mergeCell ref="D50:W50"/>
    <mergeCell ref="K47:L47"/>
    <mergeCell ref="M47:N47"/>
    <mergeCell ref="O47:P47"/>
    <mergeCell ref="K48:L48"/>
    <mergeCell ref="A39:W39"/>
    <mergeCell ref="A40:C40"/>
    <mergeCell ref="D40:W40"/>
    <mergeCell ref="A41:A43"/>
    <mergeCell ref="B41:H43"/>
    <mergeCell ref="I41:J41"/>
    <mergeCell ref="K41:L41"/>
    <mergeCell ref="M41:N41"/>
    <mergeCell ref="O41:P41"/>
    <mergeCell ref="Q41:Q43"/>
    <mergeCell ref="R41:W43"/>
    <mergeCell ref="I42:J42"/>
    <mergeCell ref="K42:L42"/>
    <mergeCell ref="M42:N42"/>
    <mergeCell ref="O42:P42"/>
    <mergeCell ref="I43:J43"/>
    <mergeCell ref="K43:L43"/>
    <mergeCell ref="M43:N43"/>
    <mergeCell ref="M48:N48"/>
    <mergeCell ref="O48:P48"/>
    <mergeCell ref="A44:W44"/>
    <mergeCell ref="A45:C45"/>
    <mergeCell ref="D45:W45"/>
    <mergeCell ref="I48:J48"/>
    <mergeCell ref="A65:W82"/>
    <mergeCell ref="A46:A48"/>
    <mergeCell ref="B46:H48"/>
    <mergeCell ref="I46:J46"/>
    <mergeCell ref="K46:L46"/>
    <mergeCell ref="M46:N46"/>
    <mergeCell ref="O46:P46"/>
    <mergeCell ref="Q46:Q48"/>
    <mergeCell ref="R46:W48"/>
    <mergeCell ref="I47:J47"/>
    <mergeCell ref="A52:P53"/>
    <mergeCell ref="R52:S52"/>
    <mergeCell ref="T52:U52"/>
    <mergeCell ref="V52:W52"/>
    <mergeCell ref="R53:S53"/>
    <mergeCell ref="T53:U53"/>
    <mergeCell ref="V53:W53"/>
    <mergeCell ref="A49:W49"/>
  </mergeCells>
  <printOptions gridLines="1"/>
  <pageMargins left="0.7" right="0.7" top="0.75" bottom="0.75" header="0.3" footer="0.3"/>
  <pageSetup paperSize="9" orientation="landscape" horizontalDpi="0" verticalDpi="0"/>
  <rowBreaks count="4" manualBreakCount="4">
    <brk id="15" max="16383" man="1"/>
    <brk id="40" max="16383" man="1"/>
    <brk id="45" max="16383" man="1"/>
    <brk id="62"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174C-B012-7A41-920C-4F71E49E5E44}">
  <sheetPr codeName="Foglio9"/>
  <dimension ref="A1:J92"/>
  <sheetViews>
    <sheetView zoomScale="166" zoomScaleNormal="166" workbookViewId="0">
      <selection sqref="A1:J1"/>
    </sheetView>
  </sheetViews>
  <sheetFormatPr defaultColWidth="10.85546875" defaultRowHeight="15.9"/>
  <cols>
    <col min="1" max="2" width="8" style="13" customWidth="1"/>
    <col min="3" max="3" width="10" style="13" customWidth="1"/>
    <col min="4" max="4" width="9.140625" style="13" customWidth="1"/>
    <col min="5" max="10" width="8" style="13" customWidth="1"/>
    <col min="11" max="16384" width="10.85546875" style="13"/>
  </cols>
  <sheetData>
    <row r="1" spans="1:10">
      <c r="A1" s="296" t="s">
        <v>327</v>
      </c>
      <c r="B1" s="296"/>
      <c r="C1" s="296"/>
      <c r="D1" s="296"/>
      <c r="E1" s="296"/>
      <c r="F1" s="296"/>
      <c r="G1" s="296"/>
      <c r="H1" s="296"/>
      <c r="I1" s="296"/>
      <c r="J1" s="296"/>
    </row>
    <row r="3" spans="1:10">
      <c r="A3" s="297" t="s">
        <v>326</v>
      </c>
      <c r="B3" s="297"/>
      <c r="C3" s="297"/>
      <c r="D3" s="298" t="s">
        <v>318</v>
      </c>
      <c r="E3" s="283" t="s">
        <v>34</v>
      </c>
      <c r="F3" s="284"/>
      <c r="G3" s="287" t="s">
        <v>35</v>
      </c>
      <c r="H3" s="288"/>
      <c r="I3" s="291" t="s">
        <v>36</v>
      </c>
      <c r="J3" s="292"/>
    </row>
    <row r="4" spans="1:10">
      <c r="A4" s="297"/>
      <c r="B4" s="297"/>
      <c r="C4" s="297"/>
      <c r="D4" s="298"/>
      <c r="E4" s="285"/>
      <c r="F4" s="286"/>
      <c r="G4" s="289"/>
      <c r="H4" s="290"/>
      <c r="I4" s="293"/>
      <c r="J4" s="294"/>
    </row>
    <row r="5" spans="1:10" ht="14.15" customHeight="1">
      <c r="A5" s="299" t="s">
        <v>37</v>
      </c>
      <c r="B5" s="299"/>
      <c r="C5" s="299"/>
      <c r="D5" s="198" t="e">
        <f>'Griglia Dati Oggettivi'!AE106</f>
        <v>#DIV/0!</v>
      </c>
      <c r="E5" s="16">
        <v>0</v>
      </c>
      <c r="F5" s="16">
        <v>29</v>
      </c>
      <c r="G5" s="17">
        <v>30</v>
      </c>
      <c r="H5" s="17">
        <v>58</v>
      </c>
      <c r="I5" s="18">
        <v>59</v>
      </c>
      <c r="J5" s="18">
        <v>116</v>
      </c>
    </row>
    <row r="6" spans="1:10" ht="14.15" customHeight="1">
      <c r="A6" s="299"/>
      <c r="B6" s="299"/>
      <c r="C6" s="299"/>
      <c r="D6" s="199"/>
      <c r="E6" s="313">
        <v>0</v>
      </c>
      <c r="F6" s="313"/>
      <c r="G6" s="314">
        <v>10</v>
      </c>
      <c r="H6" s="314"/>
      <c r="I6" s="315">
        <v>20</v>
      </c>
      <c r="J6" s="315"/>
    </row>
    <row r="7" spans="1:10">
      <c r="A7" s="299" t="s">
        <v>91</v>
      </c>
      <c r="B7" s="299"/>
      <c r="C7" s="299"/>
      <c r="D7" s="3">
        <f>'A - Ambiente di Lavoro'!Q47</f>
        <v>0</v>
      </c>
      <c r="E7" s="304"/>
      <c r="F7" s="305"/>
      <c r="G7" s="305"/>
      <c r="H7" s="305"/>
      <c r="I7" s="305"/>
      <c r="J7" s="306"/>
    </row>
    <row r="8" spans="1:10">
      <c r="A8" s="299" t="s">
        <v>315</v>
      </c>
      <c r="B8" s="299"/>
      <c r="C8" s="299"/>
      <c r="D8" s="3">
        <f>'B - Contesto del lavoro'!Q47</f>
        <v>0</v>
      </c>
      <c r="E8" s="307"/>
      <c r="F8" s="308"/>
      <c r="G8" s="308"/>
      <c r="H8" s="308"/>
      <c r="I8" s="308"/>
      <c r="J8" s="309"/>
    </row>
    <row r="9" spans="1:10" ht="34" customHeight="1">
      <c r="A9" s="300" t="s">
        <v>316</v>
      </c>
      <c r="B9" s="300"/>
      <c r="C9" s="300"/>
      <c r="D9" s="3">
        <f>'C1 - Insegnanti'!Q57</f>
        <v>0</v>
      </c>
      <c r="E9" s="310"/>
      <c r="F9" s="311"/>
      <c r="G9" s="311"/>
      <c r="H9" s="311"/>
      <c r="I9" s="311"/>
      <c r="J9" s="312"/>
    </row>
    <row r="10" spans="1:10">
      <c r="A10" s="301" t="s">
        <v>317</v>
      </c>
      <c r="B10" s="301"/>
      <c r="C10" s="301"/>
      <c r="D10" s="8" t="e">
        <f>D5+D7+D8+D9</f>
        <v>#DIV/0!</v>
      </c>
      <c r="E10" s="30">
        <v>0</v>
      </c>
      <c r="F10" s="30">
        <v>31</v>
      </c>
      <c r="G10" s="31">
        <v>32</v>
      </c>
      <c r="H10" s="31">
        <v>63</v>
      </c>
      <c r="I10" s="32">
        <v>64</v>
      </c>
      <c r="J10" s="32">
        <v>125</v>
      </c>
    </row>
    <row r="12" spans="1:10" ht="55" customHeight="1">
      <c r="A12" s="14" t="s">
        <v>319</v>
      </c>
      <c r="B12" s="14" t="s">
        <v>320</v>
      </c>
      <c r="C12" s="29" t="s">
        <v>318</v>
      </c>
      <c r="D12" s="302" t="s">
        <v>321</v>
      </c>
      <c r="E12" s="302"/>
      <c r="F12" s="302"/>
      <c r="G12" s="302"/>
      <c r="H12" s="302"/>
      <c r="I12" s="302"/>
      <c r="J12" s="302"/>
    </row>
    <row r="13" spans="1:10" ht="63" customHeight="1">
      <c r="A13" s="19" t="s">
        <v>322</v>
      </c>
      <c r="B13" s="20" t="s">
        <v>323</v>
      </c>
      <c r="C13" s="25" t="e">
        <f>IF(D10&lt;=31, "X", "")</f>
        <v>#DIV/0!</v>
      </c>
      <c r="D13" s="303" t="s">
        <v>530</v>
      </c>
      <c r="E13" s="303"/>
      <c r="F13" s="303"/>
      <c r="G13" s="303"/>
      <c r="H13" s="303"/>
      <c r="I13" s="303"/>
      <c r="J13" s="303"/>
    </row>
    <row r="14" spans="1:10" ht="81" customHeight="1">
      <c r="A14" s="21" t="s">
        <v>333</v>
      </c>
      <c r="B14" s="22" t="s">
        <v>40</v>
      </c>
      <c r="C14" s="26" t="e">
        <f>IF(AND(D10&gt;=32,D10&lt;=63), "X", "")</f>
        <v>#DIV/0!</v>
      </c>
      <c r="D14" s="282" t="s">
        <v>383</v>
      </c>
      <c r="E14" s="282"/>
      <c r="F14" s="282"/>
      <c r="G14" s="282"/>
      <c r="H14" s="282"/>
      <c r="I14" s="282"/>
      <c r="J14" s="282"/>
    </row>
    <row r="15" spans="1:10" ht="86.15" customHeight="1">
      <c r="A15" s="23" t="s">
        <v>325</v>
      </c>
      <c r="B15" s="24" t="s">
        <v>41</v>
      </c>
      <c r="C15" s="27" t="e">
        <f>IF(D10&gt;63, "X", "")</f>
        <v>#DIV/0!</v>
      </c>
      <c r="D15" s="295" t="s">
        <v>531</v>
      </c>
      <c r="E15" s="295"/>
      <c r="F15" s="295"/>
      <c r="G15" s="295"/>
      <c r="H15" s="295"/>
      <c r="I15" s="295"/>
      <c r="J15" s="295"/>
    </row>
    <row r="17" spans="1:10">
      <c r="A17" s="296" t="s">
        <v>330</v>
      </c>
      <c r="B17" s="296"/>
      <c r="C17" s="296"/>
      <c r="D17" s="296"/>
      <c r="E17" s="296"/>
      <c r="F17" s="296"/>
      <c r="G17" s="296"/>
      <c r="H17" s="296"/>
      <c r="I17" s="296"/>
      <c r="J17" s="296"/>
    </row>
    <row r="19" spans="1:10">
      <c r="A19" s="297" t="s">
        <v>326</v>
      </c>
      <c r="B19" s="297"/>
      <c r="C19" s="297"/>
      <c r="D19" s="298" t="s">
        <v>318</v>
      </c>
      <c r="E19" s="283" t="s">
        <v>34</v>
      </c>
      <c r="F19" s="284"/>
      <c r="G19" s="287" t="s">
        <v>35</v>
      </c>
      <c r="H19" s="288"/>
      <c r="I19" s="291" t="s">
        <v>36</v>
      </c>
      <c r="J19" s="292"/>
    </row>
    <row r="20" spans="1:10">
      <c r="A20" s="297"/>
      <c r="B20" s="297"/>
      <c r="C20" s="297"/>
      <c r="D20" s="298"/>
      <c r="E20" s="285"/>
      <c r="F20" s="286"/>
      <c r="G20" s="289"/>
      <c r="H20" s="290"/>
      <c r="I20" s="293"/>
      <c r="J20" s="294"/>
    </row>
    <row r="21" spans="1:10">
      <c r="A21" s="299" t="s">
        <v>37</v>
      </c>
      <c r="B21" s="299"/>
      <c r="C21" s="299"/>
      <c r="D21" s="198" t="e">
        <f>'Griglia Dati Oggettivi'!AE106</f>
        <v>#DIV/0!</v>
      </c>
      <c r="E21" s="16">
        <v>0</v>
      </c>
      <c r="F21" s="16">
        <v>29</v>
      </c>
      <c r="G21" s="17">
        <v>30</v>
      </c>
      <c r="H21" s="17">
        <v>58</v>
      </c>
      <c r="I21" s="18">
        <v>59</v>
      </c>
      <c r="J21" s="18">
        <v>116</v>
      </c>
    </row>
    <row r="22" spans="1:10">
      <c r="A22" s="299"/>
      <c r="B22" s="299"/>
      <c r="C22" s="299"/>
      <c r="D22" s="199"/>
      <c r="E22" s="313">
        <v>0</v>
      </c>
      <c r="F22" s="313"/>
      <c r="G22" s="314">
        <v>10</v>
      </c>
      <c r="H22" s="314"/>
      <c r="I22" s="315">
        <v>20</v>
      </c>
      <c r="J22" s="315"/>
    </row>
    <row r="23" spans="1:10">
      <c r="A23" s="299" t="s">
        <v>91</v>
      </c>
      <c r="B23" s="299"/>
      <c r="C23" s="299"/>
      <c r="D23" s="3">
        <f>'A - Ambiente di Lavoro'!Q47</f>
        <v>0</v>
      </c>
      <c r="E23" s="304"/>
      <c r="F23" s="305"/>
      <c r="G23" s="305"/>
      <c r="H23" s="305"/>
      <c r="I23" s="305"/>
      <c r="J23" s="306"/>
    </row>
    <row r="24" spans="1:10">
      <c r="A24" s="299" t="s">
        <v>315</v>
      </c>
      <c r="B24" s="299"/>
      <c r="C24" s="299"/>
      <c r="D24" s="3">
        <f>'B - Contesto del lavoro'!Q47</f>
        <v>0</v>
      </c>
      <c r="E24" s="307"/>
      <c r="F24" s="308"/>
      <c r="G24" s="308"/>
      <c r="H24" s="308"/>
      <c r="I24" s="308"/>
      <c r="J24" s="309"/>
    </row>
    <row r="25" spans="1:10" ht="27" customHeight="1">
      <c r="A25" s="300" t="s">
        <v>328</v>
      </c>
      <c r="B25" s="300"/>
      <c r="C25" s="300"/>
      <c r="D25" s="3">
        <f>'C2 - Amministrativi'!Q47</f>
        <v>0</v>
      </c>
      <c r="E25" s="310"/>
      <c r="F25" s="311"/>
      <c r="G25" s="311"/>
      <c r="H25" s="311"/>
      <c r="I25" s="311"/>
      <c r="J25" s="312"/>
    </row>
    <row r="26" spans="1:10">
      <c r="A26" s="301" t="s">
        <v>317</v>
      </c>
      <c r="B26" s="301"/>
      <c r="C26" s="301"/>
      <c r="D26" s="8" t="e">
        <f>D21+D23+D24+D25</f>
        <v>#DIV/0!</v>
      </c>
      <c r="E26" s="30">
        <v>0</v>
      </c>
      <c r="F26" s="30">
        <v>31</v>
      </c>
      <c r="G26" s="31">
        <v>32</v>
      </c>
      <c r="H26" s="31">
        <v>61</v>
      </c>
      <c r="I26" s="32">
        <v>62</v>
      </c>
      <c r="J26" s="32">
        <v>122</v>
      </c>
    </row>
    <row r="29" spans="1:10" ht="25.75">
      <c r="A29" s="14" t="s">
        <v>319</v>
      </c>
      <c r="B29" s="14" t="s">
        <v>320</v>
      </c>
      <c r="C29" s="29" t="s">
        <v>318</v>
      </c>
      <c r="D29" s="302" t="s">
        <v>321</v>
      </c>
      <c r="E29" s="302"/>
      <c r="F29" s="302"/>
      <c r="G29" s="302"/>
      <c r="H29" s="302"/>
      <c r="I29" s="302"/>
      <c r="J29" s="302"/>
    </row>
    <row r="30" spans="1:10" ht="62.15" customHeight="1">
      <c r="A30" s="19" t="s">
        <v>322</v>
      </c>
      <c r="B30" s="20" t="s">
        <v>323</v>
      </c>
      <c r="C30" s="25" t="e">
        <f>IF(D26&lt;=31, "X", "")</f>
        <v>#DIV/0!</v>
      </c>
      <c r="D30" s="303" t="s">
        <v>530</v>
      </c>
      <c r="E30" s="303"/>
      <c r="F30" s="303"/>
      <c r="G30" s="303"/>
      <c r="H30" s="303"/>
      <c r="I30" s="303"/>
      <c r="J30" s="303"/>
    </row>
    <row r="31" spans="1:10" ht="78" customHeight="1">
      <c r="A31" s="21" t="s">
        <v>334</v>
      </c>
      <c r="B31" s="22" t="s">
        <v>40</v>
      </c>
      <c r="C31" s="26" t="e">
        <f>IF(AND(D26&gt;=32,D26&lt;=61), "X", "")</f>
        <v>#DIV/0!</v>
      </c>
      <c r="D31" s="282" t="s">
        <v>383</v>
      </c>
      <c r="E31" s="282"/>
      <c r="F31" s="282"/>
      <c r="G31" s="282"/>
      <c r="H31" s="282"/>
      <c r="I31" s="282"/>
      <c r="J31" s="282"/>
    </row>
    <row r="32" spans="1:10" ht="78" customHeight="1">
      <c r="A32" s="23" t="s">
        <v>393</v>
      </c>
      <c r="B32" s="24" t="s">
        <v>41</v>
      </c>
      <c r="C32" s="27" t="e">
        <f>IF(D26&gt;61, "X", "")</f>
        <v>#DIV/0!</v>
      </c>
      <c r="D32" s="295" t="s">
        <v>531</v>
      </c>
      <c r="E32" s="295"/>
      <c r="F32" s="295"/>
      <c r="G32" s="295"/>
      <c r="H32" s="295"/>
      <c r="I32" s="295"/>
      <c r="J32" s="295"/>
    </row>
    <row r="37" spans="1:10">
      <c r="A37" s="296" t="s">
        <v>331</v>
      </c>
      <c r="B37" s="296"/>
      <c r="C37" s="296"/>
      <c r="D37" s="296"/>
      <c r="E37" s="296"/>
      <c r="F37" s="296"/>
      <c r="G37" s="296"/>
      <c r="H37" s="296"/>
      <c r="I37" s="296"/>
      <c r="J37" s="296"/>
    </row>
    <row r="39" spans="1:10">
      <c r="A39" s="297" t="s">
        <v>326</v>
      </c>
      <c r="B39" s="297"/>
      <c r="C39" s="297"/>
      <c r="D39" s="298" t="s">
        <v>318</v>
      </c>
      <c r="E39" s="283" t="s">
        <v>34</v>
      </c>
      <c r="F39" s="284"/>
      <c r="G39" s="287" t="s">
        <v>35</v>
      </c>
      <c r="H39" s="288"/>
      <c r="I39" s="291" t="s">
        <v>36</v>
      </c>
      <c r="J39" s="292"/>
    </row>
    <row r="40" spans="1:10">
      <c r="A40" s="297"/>
      <c r="B40" s="297"/>
      <c r="C40" s="297"/>
      <c r="D40" s="298"/>
      <c r="E40" s="285"/>
      <c r="F40" s="286"/>
      <c r="G40" s="289"/>
      <c r="H40" s="290"/>
      <c r="I40" s="293"/>
      <c r="J40" s="294"/>
    </row>
    <row r="41" spans="1:10">
      <c r="A41" s="299" t="s">
        <v>37</v>
      </c>
      <c r="B41" s="299"/>
      <c r="C41" s="299"/>
      <c r="D41" s="198" t="e">
        <f>'Griglia Dati Oggettivi'!AE106</f>
        <v>#DIV/0!</v>
      </c>
      <c r="E41" s="16">
        <v>0</v>
      </c>
      <c r="F41" s="16">
        <v>29</v>
      </c>
      <c r="G41" s="17">
        <v>30</v>
      </c>
      <c r="H41" s="17">
        <v>58</v>
      </c>
      <c r="I41" s="18">
        <v>59</v>
      </c>
      <c r="J41" s="18">
        <v>116</v>
      </c>
    </row>
    <row r="42" spans="1:10">
      <c r="A42" s="299"/>
      <c r="B42" s="299"/>
      <c r="C42" s="299"/>
      <c r="D42" s="199"/>
      <c r="E42" s="313">
        <v>0</v>
      </c>
      <c r="F42" s="313"/>
      <c r="G42" s="314">
        <v>10</v>
      </c>
      <c r="H42" s="314"/>
      <c r="I42" s="315">
        <v>20</v>
      </c>
      <c r="J42" s="315"/>
    </row>
    <row r="43" spans="1:10">
      <c r="A43" s="299" t="s">
        <v>91</v>
      </c>
      <c r="B43" s="299"/>
      <c r="C43" s="299"/>
      <c r="D43" s="3">
        <f>'A - Ambiente di Lavoro'!Q47</f>
        <v>0</v>
      </c>
      <c r="E43" s="304"/>
      <c r="F43" s="305"/>
      <c r="G43" s="305"/>
      <c r="H43" s="305"/>
      <c r="I43" s="305"/>
      <c r="J43" s="306"/>
    </row>
    <row r="44" spans="1:10">
      <c r="A44" s="299" t="s">
        <v>315</v>
      </c>
      <c r="B44" s="299"/>
      <c r="C44" s="299"/>
      <c r="D44" s="3">
        <f>'B - Contesto del lavoro'!Q47</f>
        <v>0</v>
      </c>
      <c r="E44" s="307"/>
      <c r="F44" s="308"/>
      <c r="G44" s="308"/>
      <c r="H44" s="308"/>
      <c r="I44" s="308"/>
      <c r="J44" s="309"/>
    </row>
    <row r="45" spans="1:10" ht="27" customHeight="1">
      <c r="A45" s="300" t="s">
        <v>332</v>
      </c>
      <c r="B45" s="300"/>
      <c r="C45" s="300"/>
      <c r="D45" s="3">
        <f>'C3 - Ausiliari'!Q42</f>
        <v>0</v>
      </c>
      <c r="E45" s="310"/>
      <c r="F45" s="311"/>
      <c r="G45" s="311"/>
      <c r="H45" s="311"/>
      <c r="I45" s="311"/>
      <c r="J45" s="312"/>
    </row>
    <row r="46" spans="1:10">
      <c r="A46" s="301" t="s">
        <v>317</v>
      </c>
      <c r="B46" s="301"/>
      <c r="C46" s="301"/>
      <c r="D46" s="8" t="e">
        <f>D41+D43+D44+D45</f>
        <v>#DIV/0!</v>
      </c>
      <c r="E46" s="30">
        <v>0</v>
      </c>
      <c r="F46" s="30">
        <v>29</v>
      </c>
      <c r="G46" s="31">
        <v>30</v>
      </c>
      <c r="H46" s="31">
        <v>58</v>
      </c>
      <c r="I46" s="32">
        <v>59</v>
      </c>
      <c r="J46" s="32">
        <v>116</v>
      </c>
    </row>
    <row r="49" spans="1:10" ht="25.75">
      <c r="A49" s="14" t="s">
        <v>319</v>
      </c>
      <c r="B49" s="14" t="s">
        <v>320</v>
      </c>
      <c r="C49" s="29" t="s">
        <v>318</v>
      </c>
      <c r="D49" s="302" t="s">
        <v>321</v>
      </c>
      <c r="E49" s="302"/>
      <c r="F49" s="302"/>
      <c r="G49" s="302"/>
      <c r="H49" s="302"/>
      <c r="I49" s="302"/>
      <c r="J49" s="302"/>
    </row>
    <row r="50" spans="1:10" ht="57" customHeight="1">
      <c r="A50" s="19" t="s">
        <v>335</v>
      </c>
      <c r="B50" s="20" t="s">
        <v>323</v>
      </c>
      <c r="C50" s="25" t="e">
        <f>IF(D46&lt;=29, "X", "")</f>
        <v>#DIV/0!</v>
      </c>
      <c r="D50" s="303" t="s">
        <v>530</v>
      </c>
      <c r="E50" s="303"/>
      <c r="F50" s="303"/>
      <c r="G50" s="303"/>
      <c r="H50" s="303"/>
      <c r="I50" s="303"/>
      <c r="J50" s="303"/>
    </row>
    <row r="51" spans="1:10" ht="79" customHeight="1">
      <c r="A51" s="21" t="s">
        <v>337</v>
      </c>
      <c r="B51" s="22" t="s">
        <v>40</v>
      </c>
      <c r="C51" s="26" t="e">
        <f>IF(AND(D46&gt;=30,D46&lt;=58), "X", "")</f>
        <v>#DIV/0!</v>
      </c>
      <c r="D51" s="282" t="s">
        <v>383</v>
      </c>
      <c r="E51" s="282"/>
      <c r="F51" s="282"/>
      <c r="G51" s="282"/>
      <c r="H51" s="282"/>
      <c r="I51" s="282"/>
      <c r="J51" s="282"/>
    </row>
    <row r="52" spans="1:10" ht="90" customHeight="1">
      <c r="A52" s="23" t="s">
        <v>336</v>
      </c>
      <c r="B52" s="24" t="s">
        <v>41</v>
      </c>
      <c r="C52" s="27" t="e">
        <f>IF(D46&gt;58, "X", "")</f>
        <v>#DIV/0!</v>
      </c>
      <c r="D52" s="295" t="s">
        <v>531</v>
      </c>
      <c r="E52" s="295"/>
      <c r="F52" s="295"/>
      <c r="G52" s="295"/>
      <c r="H52" s="295"/>
      <c r="I52" s="295"/>
      <c r="J52" s="295"/>
    </row>
    <row r="56" spans="1:10">
      <c r="A56" s="296" t="s">
        <v>338</v>
      </c>
      <c r="B56" s="296"/>
      <c r="C56" s="296"/>
      <c r="D56" s="296"/>
      <c r="E56" s="296"/>
      <c r="F56" s="296"/>
      <c r="G56" s="296"/>
      <c r="H56" s="296"/>
      <c r="I56" s="296"/>
      <c r="J56" s="296"/>
    </row>
    <row r="58" spans="1:10">
      <c r="A58" s="297" t="s">
        <v>326</v>
      </c>
      <c r="B58" s="297"/>
      <c r="C58" s="297"/>
      <c r="D58" s="298" t="s">
        <v>318</v>
      </c>
      <c r="E58" s="283" t="s">
        <v>34</v>
      </c>
      <c r="F58" s="284"/>
      <c r="G58" s="287" t="s">
        <v>35</v>
      </c>
      <c r="H58" s="288"/>
      <c r="I58" s="291" t="s">
        <v>36</v>
      </c>
      <c r="J58" s="292"/>
    </row>
    <row r="59" spans="1:10">
      <c r="A59" s="297"/>
      <c r="B59" s="297"/>
      <c r="C59" s="297"/>
      <c r="D59" s="298"/>
      <c r="E59" s="285"/>
      <c r="F59" s="286"/>
      <c r="G59" s="289"/>
      <c r="H59" s="290"/>
      <c r="I59" s="293"/>
      <c r="J59" s="294"/>
    </row>
    <row r="60" spans="1:10">
      <c r="A60" s="299" t="s">
        <v>37</v>
      </c>
      <c r="B60" s="299"/>
      <c r="C60" s="299"/>
      <c r="D60" s="198" t="e">
        <f>'Griglia Dati Oggettivi'!AE106</f>
        <v>#DIV/0!</v>
      </c>
      <c r="E60" s="16">
        <v>0</v>
      </c>
      <c r="F60" s="16">
        <v>29</v>
      </c>
      <c r="G60" s="17">
        <v>30</v>
      </c>
      <c r="H60" s="17">
        <v>58</v>
      </c>
      <c r="I60" s="18">
        <v>59</v>
      </c>
      <c r="J60" s="18">
        <v>116</v>
      </c>
    </row>
    <row r="61" spans="1:10">
      <c r="A61" s="299"/>
      <c r="B61" s="299"/>
      <c r="C61" s="299"/>
      <c r="D61" s="199"/>
      <c r="E61" s="313">
        <v>0</v>
      </c>
      <c r="F61" s="313"/>
      <c r="G61" s="314">
        <v>10</v>
      </c>
      <c r="H61" s="314"/>
      <c r="I61" s="315">
        <v>20</v>
      </c>
      <c r="J61" s="315"/>
    </row>
    <row r="62" spans="1:10">
      <c r="A62" s="299" t="s">
        <v>91</v>
      </c>
      <c r="B62" s="299"/>
      <c r="C62" s="299"/>
      <c r="D62" s="3">
        <f>'A - Ambiente di Lavoro'!Q47</f>
        <v>0</v>
      </c>
      <c r="E62" s="304"/>
      <c r="F62" s="305"/>
      <c r="G62" s="305"/>
      <c r="H62" s="305"/>
      <c r="I62" s="305"/>
      <c r="J62" s="306"/>
    </row>
    <row r="63" spans="1:10">
      <c r="A63" s="299" t="s">
        <v>315</v>
      </c>
      <c r="B63" s="299"/>
      <c r="C63" s="299"/>
      <c r="D63" s="3">
        <f>'B - Contesto del lavoro'!Q47</f>
        <v>0</v>
      </c>
      <c r="E63" s="307"/>
      <c r="F63" s="308"/>
      <c r="G63" s="308"/>
      <c r="H63" s="308"/>
      <c r="I63" s="308"/>
      <c r="J63" s="309"/>
    </row>
    <row r="64" spans="1:10" ht="27" customHeight="1">
      <c r="A64" s="300" t="s">
        <v>339</v>
      </c>
      <c r="B64" s="300"/>
      <c r="C64" s="300"/>
      <c r="D64" s="3">
        <f>'C4 - Tecnici'!Q56</f>
        <v>0</v>
      </c>
      <c r="E64" s="310"/>
      <c r="F64" s="311"/>
      <c r="G64" s="311"/>
      <c r="H64" s="311"/>
      <c r="I64" s="311"/>
      <c r="J64" s="312"/>
    </row>
    <row r="65" spans="1:10">
      <c r="A65" s="301" t="s">
        <v>317</v>
      </c>
      <c r="B65" s="301"/>
      <c r="C65" s="301"/>
      <c r="D65" s="8" t="e">
        <f>D60+D62+D63+D64</f>
        <v>#DIV/0!</v>
      </c>
      <c r="E65" s="30">
        <v>0</v>
      </c>
      <c r="F65" s="30">
        <v>31</v>
      </c>
      <c r="G65" s="31">
        <v>32</v>
      </c>
      <c r="H65" s="31">
        <v>62</v>
      </c>
      <c r="I65" s="32">
        <v>63</v>
      </c>
      <c r="J65" s="32">
        <v>123</v>
      </c>
    </row>
    <row r="68" spans="1:10" ht="25.75">
      <c r="A68" s="14" t="s">
        <v>319</v>
      </c>
      <c r="B68" s="14" t="s">
        <v>320</v>
      </c>
      <c r="C68" s="29" t="s">
        <v>318</v>
      </c>
      <c r="D68" s="302" t="s">
        <v>321</v>
      </c>
      <c r="E68" s="302"/>
      <c r="F68" s="302"/>
      <c r="G68" s="302"/>
      <c r="H68" s="302"/>
      <c r="I68" s="302"/>
      <c r="J68" s="302"/>
    </row>
    <row r="69" spans="1:10" ht="55" customHeight="1">
      <c r="A69" s="19" t="s">
        <v>322</v>
      </c>
      <c r="B69" s="20" t="s">
        <v>323</v>
      </c>
      <c r="C69" s="25" t="e">
        <f>IF(D65&lt;=29, "X", "")</f>
        <v>#DIV/0!</v>
      </c>
      <c r="D69" s="303" t="s">
        <v>530</v>
      </c>
      <c r="E69" s="303"/>
      <c r="F69" s="303"/>
      <c r="G69" s="303"/>
      <c r="H69" s="303"/>
      <c r="I69" s="303"/>
      <c r="J69" s="303"/>
    </row>
    <row r="70" spans="1:10" ht="81" customHeight="1">
      <c r="A70" s="21" t="s">
        <v>340</v>
      </c>
      <c r="B70" s="22" t="s">
        <v>40</v>
      </c>
      <c r="C70" s="26" t="e">
        <f>IF(AND(D65&gt;=G65,D65&lt;=H65), "X", "")</f>
        <v>#DIV/0!</v>
      </c>
      <c r="D70" s="282" t="s">
        <v>383</v>
      </c>
      <c r="E70" s="282"/>
      <c r="F70" s="282"/>
      <c r="G70" s="282"/>
      <c r="H70" s="282"/>
      <c r="I70" s="282"/>
      <c r="J70" s="282"/>
    </row>
    <row r="71" spans="1:10" ht="88" customHeight="1">
      <c r="A71" s="23" t="s">
        <v>329</v>
      </c>
      <c r="B71" s="24" t="s">
        <v>41</v>
      </c>
      <c r="C71" s="27" t="e">
        <f>IF(D65&gt;H65, "X", "")</f>
        <v>#DIV/0!</v>
      </c>
      <c r="D71" s="295" t="s">
        <v>531</v>
      </c>
      <c r="E71" s="295"/>
      <c r="F71" s="295"/>
      <c r="G71" s="295"/>
      <c r="H71" s="295"/>
      <c r="I71" s="295"/>
      <c r="J71" s="295"/>
    </row>
    <row r="77" spans="1:10">
      <c r="A77" s="296" t="s">
        <v>341</v>
      </c>
      <c r="B77" s="296"/>
      <c r="C77" s="296"/>
      <c r="D77" s="296"/>
      <c r="E77" s="296"/>
      <c r="F77" s="296"/>
      <c r="G77" s="296"/>
      <c r="H77" s="296"/>
      <c r="I77" s="296"/>
      <c r="J77" s="296"/>
    </row>
    <row r="79" spans="1:10">
      <c r="A79" s="297" t="s">
        <v>326</v>
      </c>
      <c r="B79" s="297"/>
      <c r="C79" s="297"/>
      <c r="D79" s="298" t="s">
        <v>318</v>
      </c>
      <c r="E79" s="283" t="s">
        <v>34</v>
      </c>
      <c r="F79" s="284"/>
      <c r="G79" s="287" t="s">
        <v>35</v>
      </c>
      <c r="H79" s="288"/>
      <c r="I79" s="291" t="s">
        <v>36</v>
      </c>
      <c r="J79" s="292"/>
    </row>
    <row r="80" spans="1:10">
      <c r="A80" s="297"/>
      <c r="B80" s="297"/>
      <c r="C80" s="297"/>
      <c r="D80" s="298"/>
      <c r="E80" s="285"/>
      <c r="F80" s="286"/>
      <c r="G80" s="289"/>
      <c r="H80" s="290"/>
      <c r="I80" s="293"/>
      <c r="J80" s="294"/>
    </row>
    <row r="81" spans="1:10">
      <c r="A81" s="299" t="s">
        <v>37</v>
      </c>
      <c r="B81" s="299"/>
      <c r="C81" s="299"/>
      <c r="D81" s="198" t="e">
        <f>'Griglia Dati Oggettivi'!AE106</f>
        <v>#DIV/0!</v>
      </c>
      <c r="E81" s="16">
        <v>0</v>
      </c>
      <c r="F81" s="16">
        <v>29</v>
      </c>
      <c r="G81" s="17">
        <v>30</v>
      </c>
      <c r="H81" s="17">
        <v>58</v>
      </c>
      <c r="I81" s="18">
        <v>59</v>
      </c>
      <c r="J81" s="18">
        <v>116</v>
      </c>
    </row>
    <row r="82" spans="1:10">
      <c r="A82" s="299"/>
      <c r="B82" s="299"/>
      <c r="C82" s="299"/>
      <c r="D82" s="199"/>
      <c r="E82" s="313">
        <v>0</v>
      </c>
      <c r="F82" s="313"/>
      <c r="G82" s="314">
        <v>10</v>
      </c>
      <c r="H82" s="314"/>
      <c r="I82" s="315">
        <v>20</v>
      </c>
      <c r="J82" s="315"/>
    </row>
    <row r="83" spans="1:10">
      <c r="A83" s="299" t="s">
        <v>91</v>
      </c>
      <c r="B83" s="299"/>
      <c r="C83" s="299"/>
      <c r="D83" s="3">
        <f>'A - Ambiente di Lavoro'!Q47</f>
        <v>0</v>
      </c>
      <c r="E83" s="304"/>
      <c r="F83" s="305"/>
      <c r="G83" s="305"/>
      <c r="H83" s="305"/>
      <c r="I83" s="305"/>
      <c r="J83" s="306"/>
    </row>
    <row r="84" spans="1:10">
      <c r="A84" s="299" t="s">
        <v>315</v>
      </c>
      <c r="B84" s="299"/>
      <c r="C84" s="299"/>
      <c r="D84" s="3">
        <f>'B - Contesto del lavoro'!Q47</f>
        <v>0</v>
      </c>
      <c r="E84" s="307"/>
      <c r="F84" s="308"/>
      <c r="G84" s="308"/>
      <c r="H84" s="308"/>
      <c r="I84" s="308"/>
      <c r="J84" s="309"/>
    </row>
    <row r="85" spans="1:10" ht="29.15" customHeight="1">
      <c r="A85" s="300" t="s">
        <v>342</v>
      </c>
      <c r="B85" s="300"/>
      <c r="C85" s="300"/>
      <c r="D85" s="3">
        <f>'C5 - Coordinatori'!Q52</f>
        <v>0</v>
      </c>
      <c r="E85" s="310"/>
      <c r="F85" s="311"/>
      <c r="G85" s="311"/>
      <c r="H85" s="311"/>
      <c r="I85" s="311"/>
      <c r="J85" s="312"/>
    </row>
    <row r="86" spans="1:10">
      <c r="A86" s="301" t="s">
        <v>317</v>
      </c>
      <c r="B86" s="301"/>
      <c r="C86" s="301"/>
      <c r="D86" s="8" t="e">
        <f>D81+D83+D84+D85</f>
        <v>#DIV/0!</v>
      </c>
      <c r="E86" s="30">
        <v>0</v>
      </c>
      <c r="F86" s="30">
        <v>30</v>
      </c>
      <c r="G86" s="31">
        <v>31</v>
      </c>
      <c r="H86" s="31">
        <v>60</v>
      </c>
      <c r="I86" s="32">
        <v>61</v>
      </c>
      <c r="J86" s="32">
        <v>110</v>
      </c>
    </row>
    <row r="89" spans="1:10" ht="25.75">
      <c r="A89" s="14" t="s">
        <v>319</v>
      </c>
      <c r="B89" s="14" t="s">
        <v>320</v>
      </c>
      <c r="C89" s="29" t="s">
        <v>318</v>
      </c>
      <c r="D89" s="302" t="s">
        <v>321</v>
      </c>
      <c r="E89" s="302"/>
      <c r="F89" s="302"/>
      <c r="G89" s="302"/>
      <c r="H89" s="302"/>
      <c r="I89" s="302"/>
      <c r="J89" s="302"/>
    </row>
    <row r="90" spans="1:10" ht="62.15" customHeight="1">
      <c r="A90" s="19" t="s">
        <v>532</v>
      </c>
      <c r="B90" s="20" t="s">
        <v>323</v>
      </c>
      <c r="C90" s="25" t="e">
        <f>IF(D86&lt;=30, "X", "")</f>
        <v>#DIV/0!</v>
      </c>
      <c r="D90" s="303" t="s">
        <v>530</v>
      </c>
      <c r="E90" s="303"/>
      <c r="F90" s="303"/>
      <c r="G90" s="303"/>
      <c r="H90" s="303"/>
      <c r="I90" s="303"/>
      <c r="J90" s="303"/>
    </row>
    <row r="91" spans="1:10" ht="85" customHeight="1">
      <c r="A91" s="21" t="s">
        <v>533</v>
      </c>
      <c r="B91" s="22" t="s">
        <v>40</v>
      </c>
      <c r="C91" s="26" t="e">
        <f>IF(AND(D86&gt;=G86,D86&lt;=H86), "X", "")</f>
        <v>#DIV/0!</v>
      </c>
      <c r="D91" s="282" t="s">
        <v>383</v>
      </c>
      <c r="E91" s="282"/>
      <c r="F91" s="282"/>
      <c r="G91" s="282"/>
      <c r="H91" s="282"/>
      <c r="I91" s="282"/>
      <c r="J91" s="282"/>
    </row>
    <row r="92" spans="1:10" ht="85" customHeight="1">
      <c r="A92" s="23" t="s">
        <v>534</v>
      </c>
      <c r="B92" s="24" t="s">
        <v>41</v>
      </c>
      <c r="C92" s="27" t="e">
        <f>IF(D86&gt;H86, "X", "")</f>
        <v>#DIV/0!</v>
      </c>
      <c r="D92" s="295" t="s">
        <v>531</v>
      </c>
      <c r="E92" s="295"/>
      <c r="F92" s="295"/>
      <c r="G92" s="295"/>
      <c r="H92" s="295"/>
      <c r="I92" s="295"/>
      <c r="J92" s="295"/>
    </row>
  </sheetData>
  <sheetProtection algorithmName="SHA-512" hashValue="SpC13CItClXZXIjsewIpZbUNGLnDlNTXFn6s0mQEZvfqwhihQ/UVPMu0kJ/NCCW08X20Wk0xNLP2unZ6SmxTpw==" saltValue="Hkhn2Rz28T4Y0w3gEvodwQ==" spinCount="100000" sheet="1" objects="1" scenarios="1"/>
  <mergeCells count="100">
    <mergeCell ref="I22:J22"/>
    <mergeCell ref="I6:J6"/>
    <mergeCell ref="E3:F4"/>
    <mergeCell ref="G3:H4"/>
    <mergeCell ref="I3:J4"/>
    <mergeCell ref="E19:F20"/>
    <mergeCell ref="G19:H20"/>
    <mergeCell ref="I19:J20"/>
    <mergeCell ref="A3:C4"/>
    <mergeCell ref="A23:C23"/>
    <mergeCell ref="A21:C22"/>
    <mergeCell ref="E6:F6"/>
    <mergeCell ref="G6:H6"/>
    <mergeCell ref="D21:D22"/>
    <mergeCell ref="E22:F22"/>
    <mergeCell ref="G22:H22"/>
    <mergeCell ref="A1:J1"/>
    <mergeCell ref="A17:J17"/>
    <mergeCell ref="A19:C20"/>
    <mergeCell ref="D19:D20"/>
    <mergeCell ref="D3:D4"/>
    <mergeCell ref="D12:J12"/>
    <mergeCell ref="D13:J13"/>
    <mergeCell ref="D14:J14"/>
    <mergeCell ref="D15:J15"/>
    <mergeCell ref="D5:D6"/>
    <mergeCell ref="A5:C6"/>
    <mergeCell ref="A7:C7"/>
    <mergeCell ref="E7:J9"/>
    <mergeCell ref="A8:C8"/>
    <mergeCell ref="A9:C9"/>
    <mergeCell ref="A10:C10"/>
    <mergeCell ref="A24:C24"/>
    <mergeCell ref="A25:C25"/>
    <mergeCell ref="A26:C26"/>
    <mergeCell ref="D29:J29"/>
    <mergeCell ref="D30:J30"/>
    <mergeCell ref="E23:J25"/>
    <mergeCell ref="D32:J32"/>
    <mergeCell ref="A37:J37"/>
    <mergeCell ref="A39:C40"/>
    <mergeCell ref="D39:D40"/>
    <mergeCell ref="A41:C42"/>
    <mergeCell ref="D41:D42"/>
    <mergeCell ref="E42:F42"/>
    <mergeCell ref="G42:H42"/>
    <mergeCell ref="I42:J42"/>
    <mergeCell ref="E39:F40"/>
    <mergeCell ref="G39:H40"/>
    <mergeCell ref="I39:J40"/>
    <mergeCell ref="A44:C44"/>
    <mergeCell ref="A45:C45"/>
    <mergeCell ref="A46:C46"/>
    <mergeCell ref="D49:J49"/>
    <mergeCell ref="D50:J50"/>
    <mergeCell ref="E43:J45"/>
    <mergeCell ref="A43:C43"/>
    <mergeCell ref="A62:C62"/>
    <mergeCell ref="D52:J52"/>
    <mergeCell ref="A56:J56"/>
    <mergeCell ref="A58:C59"/>
    <mergeCell ref="D58:D59"/>
    <mergeCell ref="E58:F59"/>
    <mergeCell ref="G58:H59"/>
    <mergeCell ref="I58:J59"/>
    <mergeCell ref="A60:C61"/>
    <mergeCell ref="D60:D61"/>
    <mergeCell ref="E61:F61"/>
    <mergeCell ref="G61:H61"/>
    <mergeCell ref="I61:J61"/>
    <mergeCell ref="A81:C82"/>
    <mergeCell ref="D81:D82"/>
    <mergeCell ref="E82:F82"/>
    <mergeCell ref="G82:H82"/>
    <mergeCell ref="I82:J82"/>
    <mergeCell ref="D92:J92"/>
    <mergeCell ref="E83:J85"/>
    <mergeCell ref="D90:J90"/>
    <mergeCell ref="D91:J91"/>
    <mergeCell ref="A84:C84"/>
    <mergeCell ref="A85:C85"/>
    <mergeCell ref="A86:C86"/>
    <mergeCell ref="D89:J89"/>
    <mergeCell ref="A83:C83"/>
    <mergeCell ref="D70:J70"/>
    <mergeCell ref="D51:J51"/>
    <mergeCell ref="D31:J31"/>
    <mergeCell ref="E79:F80"/>
    <mergeCell ref="G79:H80"/>
    <mergeCell ref="I79:J80"/>
    <mergeCell ref="D71:J71"/>
    <mergeCell ref="A77:J77"/>
    <mergeCell ref="A79:C80"/>
    <mergeCell ref="D79:D80"/>
    <mergeCell ref="A63:C63"/>
    <mergeCell ref="A64:C64"/>
    <mergeCell ref="A65:C65"/>
    <mergeCell ref="D68:J68"/>
    <mergeCell ref="D69:J69"/>
    <mergeCell ref="E62:J64"/>
  </mergeCells>
  <printOptions gridLines="1"/>
  <pageMargins left="0.25" right="0.25" top="0.75" bottom="0.75" header="0.3" footer="0.3"/>
  <pageSetup paperSize="9" orientation="portrait" horizontalDpi="0" verticalDpi="0"/>
  <rowBreaks count="4" manualBreakCount="4">
    <brk id="16" max="16383" man="1"/>
    <brk id="36" max="16383" man="1"/>
    <brk id="55" max="16383" man="1"/>
    <brk id="76"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444D-D45B-874F-90A8-807D36B96E2F}">
  <dimension ref="A1:J95"/>
  <sheetViews>
    <sheetView topLeftCell="A16" zoomScale="166" zoomScaleNormal="166" workbookViewId="0">
      <selection sqref="A1:J1"/>
    </sheetView>
  </sheetViews>
  <sheetFormatPr defaultColWidth="10.85546875" defaultRowHeight="15.9"/>
  <cols>
    <col min="1" max="2" width="8" style="13" customWidth="1"/>
    <col min="3" max="3" width="10" style="13" customWidth="1"/>
    <col min="4" max="4" width="9.140625" style="13" customWidth="1"/>
    <col min="5" max="10" width="8" style="13" customWidth="1"/>
    <col min="11" max="16384" width="10.85546875" style="13"/>
  </cols>
  <sheetData>
    <row r="1" spans="1:10">
      <c r="A1" s="318" t="s">
        <v>401</v>
      </c>
      <c r="B1" s="318"/>
      <c r="C1" s="318"/>
      <c r="D1" s="318"/>
      <c r="E1" s="318"/>
      <c r="F1" s="318"/>
      <c r="G1" s="318"/>
      <c r="H1" s="318"/>
      <c r="I1" s="318"/>
      <c r="J1" s="318"/>
    </row>
    <row r="2" spans="1:10" ht="37" customHeight="1">
      <c r="A2" s="319" t="s">
        <v>402</v>
      </c>
      <c r="B2" s="319"/>
      <c r="C2" s="319"/>
      <c r="D2" s="319"/>
      <c r="E2" s="319"/>
      <c r="F2" s="319"/>
      <c r="G2" s="319"/>
      <c r="H2" s="319"/>
      <c r="I2" s="319"/>
      <c r="J2" s="319"/>
    </row>
    <row r="4" spans="1:10">
      <c r="A4" s="296" t="s">
        <v>327</v>
      </c>
      <c r="B4" s="296"/>
      <c r="C4" s="296"/>
      <c r="D4" s="296"/>
      <c r="E4" s="296"/>
      <c r="F4" s="296"/>
      <c r="G4" s="296"/>
      <c r="H4" s="296"/>
      <c r="I4" s="296"/>
      <c r="J4" s="296"/>
    </row>
    <row r="6" spans="1:10">
      <c r="A6" s="297" t="s">
        <v>326</v>
      </c>
      <c r="B6" s="297"/>
      <c r="C6" s="297"/>
      <c r="D6" s="298" t="s">
        <v>318</v>
      </c>
      <c r="E6" s="283" t="s">
        <v>34</v>
      </c>
      <c r="F6" s="284"/>
      <c r="G6" s="287" t="s">
        <v>35</v>
      </c>
      <c r="H6" s="288"/>
      <c r="I6" s="291" t="s">
        <v>36</v>
      </c>
      <c r="J6" s="292"/>
    </row>
    <row r="7" spans="1:10">
      <c r="A7" s="297"/>
      <c r="B7" s="297"/>
      <c r="C7" s="297"/>
      <c r="D7" s="298"/>
      <c r="E7" s="285"/>
      <c r="F7" s="286"/>
      <c r="G7" s="289"/>
      <c r="H7" s="290"/>
      <c r="I7" s="293"/>
      <c r="J7" s="294"/>
    </row>
    <row r="8" spans="1:10" ht="14.15" customHeight="1">
      <c r="A8" s="299" t="s">
        <v>37</v>
      </c>
      <c r="B8" s="299"/>
      <c r="C8" s="299"/>
      <c r="D8" s="316">
        <v>10</v>
      </c>
      <c r="E8" s="16">
        <v>0</v>
      </c>
      <c r="F8" s="16">
        <v>29</v>
      </c>
      <c r="G8" s="17">
        <v>30</v>
      </c>
      <c r="H8" s="17">
        <v>58</v>
      </c>
      <c r="I8" s="18">
        <v>59</v>
      </c>
      <c r="J8" s="18">
        <v>116</v>
      </c>
    </row>
    <row r="9" spans="1:10" ht="14.15" customHeight="1">
      <c r="A9" s="299"/>
      <c r="B9" s="299"/>
      <c r="C9" s="299"/>
      <c r="D9" s="317"/>
      <c r="E9" s="313">
        <v>0</v>
      </c>
      <c r="F9" s="313"/>
      <c r="G9" s="314">
        <v>10</v>
      </c>
      <c r="H9" s="314"/>
      <c r="I9" s="315">
        <v>20</v>
      </c>
      <c r="J9" s="315"/>
    </row>
    <row r="10" spans="1:10">
      <c r="A10" s="299" t="s">
        <v>91</v>
      </c>
      <c r="B10" s="299"/>
      <c r="C10" s="299"/>
      <c r="D10" s="3">
        <f>'A - Ambiente di Lavoro'!Q47</f>
        <v>0</v>
      </c>
      <c r="E10" s="304"/>
      <c r="F10" s="305"/>
      <c r="G10" s="305"/>
      <c r="H10" s="305"/>
      <c r="I10" s="305"/>
      <c r="J10" s="306"/>
    </row>
    <row r="11" spans="1:10">
      <c r="A11" s="299" t="s">
        <v>315</v>
      </c>
      <c r="B11" s="299"/>
      <c r="C11" s="299"/>
      <c r="D11" s="3">
        <f>'B - Contesto del lavoro'!Q47</f>
        <v>0</v>
      </c>
      <c r="E11" s="307"/>
      <c r="F11" s="308"/>
      <c r="G11" s="308"/>
      <c r="H11" s="308"/>
      <c r="I11" s="308"/>
      <c r="J11" s="309"/>
    </row>
    <row r="12" spans="1:10" ht="34" customHeight="1">
      <c r="A12" s="300" t="s">
        <v>316</v>
      </c>
      <c r="B12" s="300"/>
      <c r="C12" s="300"/>
      <c r="D12" s="3">
        <f>'C1 - Insegnanti'!Q57</f>
        <v>0</v>
      </c>
      <c r="E12" s="310"/>
      <c r="F12" s="311"/>
      <c r="G12" s="311"/>
      <c r="H12" s="311"/>
      <c r="I12" s="311"/>
      <c r="J12" s="312"/>
    </row>
    <row r="13" spans="1:10">
      <c r="A13" s="301" t="s">
        <v>317</v>
      </c>
      <c r="B13" s="301"/>
      <c r="C13" s="301"/>
      <c r="D13" s="8">
        <f>D8+D10+D11+D12</f>
        <v>10</v>
      </c>
      <c r="E13" s="30">
        <v>0</v>
      </c>
      <c r="F13" s="30">
        <v>31</v>
      </c>
      <c r="G13" s="31">
        <v>32</v>
      </c>
      <c r="H13" s="31">
        <v>63</v>
      </c>
      <c r="I13" s="32">
        <v>64</v>
      </c>
      <c r="J13" s="32">
        <v>125</v>
      </c>
    </row>
    <row r="15" spans="1:10" ht="55" customHeight="1">
      <c r="A15" s="14" t="s">
        <v>319</v>
      </c>
      <c r="B15" s="14" t="s">
        <v>320</v>
      </c>
      <c r="C15" s="29" t="s">
        <v>318</v>
      </c>
      <c r="D15" s="302" t="s">
        <v>321</v>
      </c>
      <c r="E15" s="302"/>
      <c r="F15" s="302"/>
      <c r="G15" s="302"/>
      <c r="H15" s="302"/>
      <c r="I15" s="302"/>
      <c r="J15" s="302"/>
    </row>
    <row r="16" spans="1:10" ht="63" customHeight="1">
      <c r="A16" s="19" t="s">
        <v>322</v>
      </c>
      <c r="B16" s="20" t="s">
        <v>323</v>
      </c>
      <c r="C16" s="25" t="str">
        <f>IF(D13&lt;=31, "X", "")</f>
        <v>X</v>
      </c>
      <c r="D16" s="303" t="s">
        <v>324</v>
      </c>
      <c r="E16" s="303"/>
      <c r="F16" s="303"/>
      <c r="G16" s="303"/>
      <c r="H16" s="303"/>
      <c r="I16" s="303"/>
      <c r="J16" s="303"/>
    </row>
    <row r="17" spans="1:10" ht="81" customHeight="1">
      <c r="A17" s="21" t="s">
        <v>333</v>
      </c>
      <c r="B17" s="22" t="s">
        <v>40</v>
      </c>
      <c r="C17" s="26" t="str">
        <f>IF(AND(D13&gt;=32,D13&lt;=63), "X", "")</f>
        <v/>
      </c>
      <c r="D17" s="282" t="s">
        <v>383</v>
      </c>
      <c r="E17" s="282"/>
      <c r="F17" s="282"/>
      <c r="G17" s="282"/>
      <c r="H17" s="282"/>
      <c r="I17" s="282"/>
      <c r="J17" s="282"/>
    </row>
    <row r="18" spans="1:10" ht="86.15" customHeight="1">
      <c r="A18" s="23" t="s">
        <v>325</v>
      </c>
      <c r="B18" s="24" t="s">
        <v>41</v>
      </c>
      <c r="C18" s="27" t="str">
        <f>IF(D13&gt;63, "X", "")</f>
        <v/>
      </c>
      <c r="D18" s="295" t="s">
        <v>384</v>
      </c>
      <c r="E18" s="295"/>
      <c r="F18" s="295"/>
      <c r="G18" s="295"/>
      <c r="H18" s="295"/>
      <c r="I18" s="295"/>
      <c r="J18" s="295"/>
    </row>
    <row r="20" spans="1:10">
      <c r="A20" s="296" t="s">
        <v>330</v>
      </c>
      <c r="B20" s="296"/>
      <c r="C20" s="296"/>
      <c r="D20" s="296"/>
      <c r="E20" s="296"/>
      <c r="F20" s="296"/>
      <c r="G20" s="296"/>
      <c r="H20" s="296"/>
      <c r="I20" s="296"/>
      <c r="J20" s="296"/>
    </row>
    <row r="22" spans="1:10">
      <c r="A22" s="297" t="s">
        <v>326</v>
      </c>
      <c r="B22" s="297"/>
      <c r="C22" s="297"/>
      <c r="D22" s="298" t="s">
        <v>318</v>
      </c>
      <c r="E22" s="283" t="s">
        <v>34</v>
      </c>
      <c r="F22" s="284"/>
      <c r="G22" s="287" t="s">
        <v>35</v>
      </c>
      <c r="H22" s="288"/>
      <c r="I22" s="291" t="s">
        <v>36</v>
      </c>
      <c r="J22" s="292"/>
    </row>
    <row r="23" spans="1:10">
      <c r="A23" s="297"/>
      <c r="B23" s="297"/>
      <c r="C23" s="297"/>
      <c r="D23" s="298"/>
      <c r="E23" s="285"/>
      <c r="F23" s="286"/>
      <c r="G23" s="289"/>
      <c r="H23" s="290"/>
      <c r="I23" s="293"/>
      <c r="J23" s="294"/>
    </row>
    <row r="24" spans="1:10">
      <c r="A24" s="299" t="s">
        <v>37</v>
      </c>
      <c r="B24" s="299"/>
      <c r="C24" s="299"/>
      <c r="D24" s="316">
        <v>10</v>
      </c>
      <c r="E24" s="16">
        <v>0</v>
      </c>
      <c r="F24" s="16">
        <v>29</v>
      </c>
      <c r="G24" s="17">
        <v>30</v>
      </c>
      <c r="H24" s="17">
        <v>58</v>
      </c>
      <c r="I24" s="18">
        <v>59</v>
      </c>
      <c r="J24" s="18">
        <v>116</v>
      </c>
    </row>
    <row r="25" spans="1:10">
      <c r="A25" s="299"/>
      <c r="B25" s="299"/>
      <c r="C25" s="299"/>
      <c r="D25" s="317"/>
      <c r="E25" s="313">
        <v>0</v>
      </c>
      <c r="F25" s="313"/>
      <c r="G25" s="314">
        <v>10</v>
      </c>
      <c r="H25" s="314"/>
      <c r="I25" s="315">
        <v>20</v>
      </c>
      <c r="J25" s="315"/>
    </row>
    <row r="26" spans="1:10">
      <c r="A26" s="299" t="s">
        <v>91</v>
      </c>
      <c r="B26" s="299"/>
      <c r="C26" s="299"/>
      <c r="D26" s="3">
        <f>'A - Ambiente di Lavoro'!Q47</f>
        <v>0</v>
      </c>
      <c r="E26" s="304"/>
      <c r="F26" s="305"/>
      <c r="G26" s="305"/>
      <c r="H26" s="305"/>
      <c r="I26" s="305"/>
      <c r="J26" s="306"/>
    </row>
    <row r="27" spans="1:10">
      <c r="A27" s="299" t="s">
        <v>315</v>
      </c>
      <c r="B27" s="299"/>
      <c r="C27" s="299"/>
      <c r="D27" s="3">
        <f>'B - Contesto del lavoro'!Q47</f>
        <v>0</v>
      </c>
      <c r="E27" s="307"/>
      <c r="F27" s="308"/>
      <c r="G27" s="308"/>
      <c r="H27" s="308"/>
      <c r="I27" s="308"/>
      <c r="J27" s="309"/>
    </row>
    <row r="28" spans="1:10" ht="27" customHeight="1">
      <c r="A28" s="300" t="s">
        <v>328</v>
      </c>
      <c r="B28" s="300"/>
      <c r="C28" s="300"/>
      <c r="D28" s="3">
        <f>'C2 - Amministrativi'!Q47</f>
        <v>0</v>
      </c>
      <c r="E28" s="310"/>
      <c r="F28" s="311"/>
      <c r="G28" s="311"/>
      <c r="H28" s="311"/>
      <c r="I28" s="311"/>
      <c r="J28" s="312"/>
    </row>
    <row r="29" spans="1:10">
      <c r="A29" s="301" t="s">
        <v>317</v>
      </c>
      <c r="B29" s="301"/>
      <c r="C29" s="301"/>
      <c r="D29" s="8">
        <f>D24+D26+D27+D28</f>
        <v>10</v>
      </c>
      <c r="E29" s="30">
        <v>0</v>
      </c>
      <c r="F29" s="30">
        <v>31</v>
      </c>
      <c r="G29" s="31">
        <v>32</v>
      </c>
      <c r="H29" s="31">
        <v>61</v>
      </c>
      <c r="I29" s="32">
        <v>62</v>
      </c>
      <c r="J29" s="32">
        <v>122</v>
      </c>
    </row>
    <row r="32" spans="1:10" ht="25.75">
      <c r="A32" s="14" t="s">
        <v>319</v>
      </c>
      <c r="B32" s="14" t="s">
        <v>320</v>
      </c>
      <c r="C32" s="29" t="s">
        <v>318</v>
      </c>
      <c r="D32" s="302" t="s">
        <v>321</v>
      </c>
      <c r="E32" s="302"/>
      <c r="F32" s="302"/>
      <c r="G32" s="302"/>
      <c r="H32" s="302"/>
      <c r="I32" s="302"/>
      <c r="J32" s="302"/>
    </row>
    <row r="33" spans="1:10" ht="62.15" customHeight="1">
      <c r="A33" s="19" t="s">
        <v>322</v>
      </c>
      <c r="B33" s="20" t="s">
        <v>323</v>
      </c>
      <c r="C33" s="25" t="str">
        <f>IF(D29&lt;=31, "X", "")</f>
        <v>X</v>
      </c>
      <c r="D33" s="303" t="s">
        <v>324</v>
      </c>
      <c r="E33" s="303"/>
      <c r="F33" s="303"/>
      <c r="G33" s="303"/>
      <c r="H33" s="303"/>
      <c r="I33" s="303"/>
      <c r="J33" s="303"/>
    </row>
    <row r="34" spans="1:10" ht="78" customHeight="1">
      <c r="A34" s="21" t="s">
        <v>334</v>
      </c>
      <c r="B34" s="22" t="s">
        <v>40</v>
      </c>
      <c r="C34" s="26" t="str">
        <f>IF(AND(D29&gt;=32,D29&lt;=61), "X", "")</f>
        <v/>
      </c>
      <c r="D34" s="282" t="s">
        <v>383</v>
      </c>
      <c r="E34" s="282"/>
      <c r="F34" s="282"/>
      <c r="G34" s="282"/>
      <c r="H34" s="282"/>
      <c r="I34" s="282"/>
      <c r="J34" s="282"/>
    </row>
    <row r="35" spans="1:10" ht="78" customHeight="1">
      <c r="A35" s="23" t="s">
        <v>393</v>
      </c>
      <c r="B35" s="24" t="s">
        <v>41</v>
      </c>
      <c r="C35" s="27" t="str">
        <f>IF(D29&gt;61, "X", "")</f>
        <v/>
      </c>
      <c r="D35" s="295" t="s">
        <v>384</v>
      </c>
      <c r="E35" s="295"/>
      <c r="F35" s="295"/>
      <c r="G35" s="295"/>
      <c r="H35" s="295"/>
      <c r="I35" s="295"/>
      <c r="J35" s="295"/>
    </row>
    <row r="40" spans="1:10">
      <c r="A40" s="296" t="s">
        <v>331</v>
      </c>
      <c r="B40" s="296"/>
      <c r="C40" s="296"/>
      <c r="D40" s="296"/>
      <c r="E40" s="296"/>
      <c r="F40" s="296"/>
      <c r="G40" s="296"/>
      <c r="H40" s="296"/>
      <c r="I40" s="296"/>
      <c r="J40" s="296"/>
    </row>
    <row r="42" spans="1:10">
      <c r="A42" s="297" t="s">
        <v>326</v>
      </c>
      <c r="B42" s="297"/>
      <c r="C42" s="297"/>
      <c r="D42" s="298" t="s">
        <v>318</v>
      </c>
      <c r="E42" s="283" t="s">
        <v>34</v>
      </c>
      <c r="F42" s="284"/>
      <c r="G42" s="287" t="s">
        <v>35</v>
      </c>
      <c r="H42" s="288"/>
      <c r="I42" s="291" t="s">
        <v>36</v>
      </c>
      <c r="J42" s="292"/>
    </row>
    <row r="43" spans="1:10">
      <c r="A43" s="297"/>
      <c r="B43" s="297"/>
      <c r="C43" s="297"/>
      <c r="D43" s="298"/>
      <c r="E43" s="285"/>
      <c r="F43" s="286"/>
      <c r="G43" s="289"/>
      <c r="H43" s="290"/>
      <c r="I43" s="293"/>
      <c r="J43" s="294"/>
    </row>
    <row r="44" spans="1:10">
      <c r="A44" s="299" t="s">
        <v>37</v>
      </c>
      <c r="B44" s="299"/>
      <c r="C44" s="299"/>
      <c r="D44" s="316">
        <v>10</v>
      </c>
      <c r="E44" s="16">
        <v>0</v>
      </c>
      <c r="F44" s="16">
        <v>29</v>
      </c>
      <c r="G44" s="17">
        <v>30</v>
      </c>
      <c r="H44" s="17">
        <v>58</v>
      </c>
      <c r="I44" s="18">
        <v>59</v>
      </c>
      <c r="J44" s="18">
        <v>116</v>
      </c>
    </row>
    <row r="45" spans="1:10">
      <c r="A45" s="299"/>
      <c r="B45" s="299"/>
      <c r="C45" s="299"/>
      <c r="D45" s="317"/>
      <c r="E45" s="313">
        <v>0</v>
      </c>
      <c r="F45" s="313"/>
      <c r="G45" s="314">
        <v>10</v>
      </c>
      <c r="H45" s="314"/>
      <c r="I45" s="315">
        <v>20</v>
      </c>
      <c r="J45" s="315"/>
    </row>
    <row r="46" spans="1:10">
      <c r="A46" s="299" t="s">
        <v>91</v>
      </c>
      <c r="B46" s="299"/>
      <c r="C46" s="299"/>
      <c r="D46" s="3">
        <f>'A - Ambiente di Lavoro'!Q47</f>
        <v>0</v>
      </c>
      <c r="E46" s="304"/>
      <c r="F46" s="305"/>
      <c r="G46" s="305"/>
      <c r="H46" s="305"/>
      <c r="I46" s="305"/>
      <c r="J46" s="306"/>
    </row>
    <row r="47" spans="1:10">
      <c r="A47" s="299" t="s">
        <v>315</v>
      </c>
      <c r="B47" s="299"/>
      <c r="C47" s="299"/>
      <c r="D47" s="3">
        <f>'B - Contesto del lavoro'!Q47</f>
        <v>0</v>
      </c>
      <c r="E47" s="307"/>
      <c r="F47" s="308"/>
      <c r="G47" s="308"/>
      <c r="H47" s="308"/>
      <c r="I47" s="308"/>
      <c r="J47" s="309"/>
    </row>
    <row r="48" spans="1:10" ht="27" customHeight="1">
      <c r="A48" s="300" t="s">
        <v>332</v>
      </c>
      <c r="B48" s="300"/>
      <c r="C48" s="300"/>
      <c r="D48" s="3">
        <f>'C3 - Ausiliari'!Q42</f>
        <v>0</v>
      </c>
      <c r="E48" s="310"/>
      <c r="F48" s="311"/>
      <c r="G48" s="311"/>
      <c r="H48" s="311"/>
      <c r="I48" s="311"/>
      <c r="J48" s="312"/>
    </row>
    <row r="49" spans="1:10">
      <c r="A49" s="301" t="s">
        <v>317</v>
      </c>
      <c r="B49" s="301"/>
      <c r="C49" s="301"/>
      <c r="D49" s="8">
        <f>D44+D46+D47+D48</f>
        <v>10</v>
      </c>
      <c r="E49" s="30">
        <v>0</v>
      </c>
      <c r="F49" s="30">
        <v>29</v>
      </c>
      <c r="G49" s="31">
        <v>30</v>
      </c>
      <c r="H49" s="31">
        <v>58</v>
      </c>
      <c r="I49" s="32">
        <v>59</v>
      </c>
      <c r="J49" s="32">
        <v>116</v>
      </c>
    </row>
    <row r="52" spans="1:10" ht="25.75">
      <c r="A52" s="14" t="s">
        <v>319</v>
      </c>
      <c r="B52" s="14" t="s">
        <v>320</v>
      </c>
      <c r="C52" s="29" t="s">
        <v>318</v>
      </c>
      <c r="D52" s="302" t="s">
        <v>321</v>
      </c>
      <c r="E52" s="302"/>
      <c r="F52" s="302"/>
      <c r="G52" s="302"/>
      <c r="H52" s="302"/>
      <c r="I52" s="302"/>
      <c r="J52" s="302"/>
    </row>
    <row r="53" spans="1:10" ht="57" customHeight="1">
      <c r="A53" s="19" t="s">
        <v>335</v>
      </c>
      <c r="B53" s="20" t="s">
        <v>323</v>
      </c>
      <c r="C53" s="25" t="str">
        <f>IF(D49&lt;=29, "X", "")</f>
        <v>X</v>
      </c>
      <c r="D53" s="303" t="s">
        <v>324</v>
      </c>
      <c r="E53" s="303"/>
      <c r="F53" s="303"/>
      <c r="G53" s="303"/>
      <c r="H53" s="303"/>
      <c r="I53" s="303"/>
      <c r="J53" s="303"/>
    </row>
    <row r="54" spans="1:10" ht="79" customHeight="1">
      <c r="A54" s="21" t="s">
        <v>337</v>
      </c>
      <c r="B54" s="22" t="s">
        <v>40</v>
      </c>
      <c r="C54" s="26" t="str">
        <f>IF(AND(D49&gt;=30,D49&lt;=58), "X", "")</f>
        <v/>
      </c>
      <c r="D54" s="282" t="s">
        <v>383</v>
      </c>
      <c r="E54" s="282"/>
      <c r="F54" s="282"/>
      <c r="G54" s="282"/>
      <c r="H54" s="282"/>
      <c r="I54" s="282"/>
      <c r="J54" s="282"/>
    </row>
    <row r="55" spans="1:10" ht="90" customHeight="1">
      <c r="A55" s="23" t="s">
        <v>336</v>
      </c>
      <c r="B55" s="24" t="s">
        <v>41</v>
      </c>
      <c r="C55" s="27" t="str">
        <f>IF(D49&gt;58, "X", "")</f>
        <v/>
      </c>
      <c r="D55" s="295" t="s">
        <v>384</v>
      </c>
      <c r="E55" s="295"/>
      <c r="F55" s="295"/>
      <c r="G55" s="295"/>
      <c r="H55" s="295"/>
      <c r="I55" s="295"/>
      <c r="J55" s="295"/>
    </row>
    <row r="59" spans="1:10">
      <c r="A59" s="296" t="s">
        <v>338</v>
      </c>
      <c r="B59" s="296"/>
      <c r="C59" s="296"/>
      <c r="D59" s="296"/>
      <c r="E59" s="296"/>
      <c r="F59" s="296"/>
      <c r="G59" s="296"/>
      <c r="H59" s="296"/>
      <c r="I59" s="296"/>
      <c r="J59" s="296"/>
    </row>
    <row r="61" spans="1:10">
      <c r="A61" s="297" t="s">
        <v>326</v>
      </c>
      <c r="B61" s="297"/>
      <c r="C61" s="297"/>
      <c r="D61" s="298" t="s">
        <v>318</v>
      </c>
      <c r="E61" s="283" t="s">
        <v>34</v>
      </c>
      <c r="F61" s="284"/>
      <c r="G61" s="287" t="s">
        <v>35</v>
      </c>
      <c r="H61" s="288"/>
      <c r="I61" s="291" t="s">
        <v>36</v>
      </c>
      <c r="J61" s="292"/>
    </row>
    <row r="62" spans="1:10">
      <c r="A62" s="297"/>
      <c r="B62" s="297"/>
      <c r="C62" s="297"/>
      <c r="D62" s="298"/>
      <c r="E62" s="285"/>
      <c r="F62" s="286"/>
      <c r="G62" s="289"/>
      <c r="H62" s="290"/>
      <c r="I62" s="293"/>
      <c r="J62" s="294"/>
    </row>
    <row r="63" spans="1:10">
      <c r="A63" s="299" t="s">
        <v>37</v>
      </c>
      <c r="B63" s="299"/>
      <c r="C63" s="299"/>
      <c r="D63" s="316">
        <v>10</v>
      </c>
      <c r="E63" s="16">
        <v>0</v>
      </c>
      <c r="F63" s="16">
        <v>29</v>
      </c>
      <c r="G63" s="17">
        <v>30</v>
      </c>
      <c r="H63" s="17">
        <v>58</v>
      </c>
      <c r="I63" s="18">
        <v>59</v>
      </c>
      <c r="J63" s="18">
        <v>116</v>
      </c>
    </row>
    <row r="64" spans="1:10">
      <c r="A64" s="299"/>
      <c r="B64" s="299"/>
      <c r="C64" s="299"/>
      <c r="D64" s="317"/>
      <c r="E64" s="313">
        <v>0</v>
      </c>
      <c r="F64" s="313"/>
      <c r="G64" s="314">
        <v>10</v>
      </c>
      <c r="H64" s="314"/>
      <c r="I64" s="315">
        <v>20</v>
      </c>
      <c r="J64" s="315"/>
    </row>
    <row r="65" spans="1:10">
      <c r="A65" s="299" t="s">
        <v>91</v>
      </c>
      <c r="B65" s="299"/>
      <c r="C65" s="299"/>
      <c r="D65" s="3">
        <f>'A - Ambiente di Lavoro'!Q47</f>
        <v>0</v>
      </c>
      <c r="E65" s="304"/>
      <c r="F65" s="305"/>
      <c r="G65" s="305"/>
      <c r="H65" s="305"/>
      <c r="I65" s="305"/>
      <c r="J65" s="306"/>
    </row>
    <row r="66" spans="1:10">
      <c r="A66" s="299" t="s">
        <v>315</v>
      </c>
      <c r="B66" s="299"/>
      <c r="C66" s="299"/>
      <c r="D66" s="3">
        <f>'B - Contesto del lavoro'!Q47</f>
        <v>0</v>
      </c>
      <c r="E66" s="307"/>
      <c r="F66" s="308"/>
      <c r="G66" s="308"/>
      <c r="H66" s="308"/>
      <c r="I66" s="308"/>
      <c r="J66" s="309"/>
    </row>
    <row r="67" spans="1:10" ht="27" customHeight="1">
      <c r="A67" s="300" t="s">
        <v>339</v>
      </c>
      <c r="B67" s="300"/>
      <c r="C67" s="300"/>
      <c r="D67" s="3">
        <f>'C4 - Tecnici'!Q56</f>
        <v>0</v>
      </c>
      <c r="E67" s="310"/>
      <c r="F67" s="311"/>
      <c r="G67" s="311"/>
      <c r="H67" s="311"/>
      <c r="I67" s="311"/>
      <c r="J67" s="312"/>
    </row>
    <row r="68" spans="1:10">
      <c r="A68" s="301" t="s">
        <v>317</v>
      </c>
      <c r="B68" s="301"/>
      <c r="C68" s="301"/>
      <c r="D68" s="8">
        <f>D63+D65+D66+D67</f>
        <v>10</v>
      </c>
      <c r="E68" s="30">
        <v>0</v>
      </c>
      <c r="F68" s="30">
        <v>31</v>
      </c>
      <c r="G68" s="31">
        <v>32</v>
      </c>
      <c r="H68" s="31">
        <v>62</v>
      </c>
      <c r="I68" s="32">
        <v>63</v>
      </c>
      <c r="J68" s="32">
        <v>123</v>
      </c>
    </row>
    <row r="71" spans="1:10" ht="25.75">
      <c r="A71" s="14" t="s">
        <v>319</v>
      </c>
      <c r="B71" s="14" t="s">
        <v>320</v>
      </c>
      <c r="C71" s="29" t="s">
        <v>318</v>
      </c>
      <c r="D71" s="302" t="s">
        <v>321</v>
      </c>
      <c r="E71" s="302"/>
      <c r="F71" s="302"/>
      <c r="G71" s="302"/>
      <c r="H71" s="302"/>
      <c r="I71" s="302"/>
      <c r="J71" s="302"/>
    </row>
    <row r="72" spans="1:10" ht="55" customHeight="1">
      <c r="A72" s="19" t="s">
        <v>322</v>
      </c>
      <c r="B72" s="20" t="s">
        <v>323</v>
      </c>
      <c r="C72" s="25" t="str">
        <f>IF(D68&lt;=29, "X", "")</f>
        <v>X</v>
      </c>
      <c r="D72" s="303" t="s">
        <v>324</v>
      </c>
      <c r="E72" s="303"/>
      <c r="F72" s="303"/>
      <c r="G72" s="303"/>
      <c r="H72" s="303"/>
      <c r="I72" s="303"/>
      <c r="J72" s="303"/>
    </row>
    <row r="73" spans="1:10" ht="81" customHeight="1">
      <c r="A73" s="21" t="s">
        <v>340</v>
      </c>
      <c r="B73" s="22" t="s">
        <v>40</v>
      </c>
      <c r="C73" s="26" t="str">
        <f>IF(AND(D68&gt;=G68,D68&lt;=H68), "X", "")</f>
        <v/>
      </c>
      <c r="D73" s="282" t="s">
        <v>383</v>
      </c>
      <c r="E73" s="282"/>
      <c r="F73" s="282"/>
      <c r="G73" s="282"/>
      <c r="H73" s="282"/>
      <c r="I73" s="282"/>
      <c r="J73" s="282"/>
    </row>
    <row r="74" spans="1:10" ht="88" customHeight="1">
      <c r="A74" s="23" t="s">
        <v>329</v>
      </c>
      <c r="B74" s="24" t="s">
        <v>41</v>
      </c>
      <c r="C74" s="27" t="str">
        <f>IF(D68&gt;H68, "X", "")</f>
        <v/>
      </c>
      <c r="D74" s="295" t="s">
        <v>384</v>
      </c>
      <c r="E74" s="295"/>
      <c r="F74" s="295"/>
      <c r="G74" s="295"/>
      <c r="H74" s="295"/>
      <c r="I74" s="295"/>
      <c r="J74" s="295"/>
    </row>
    <row r="80" spans="1:10">
      <c r="A80" s="296" t="s">
        <v>341</v>
      </c>
      <c r="B80" s="296"/>
      <c r="C80" s="296"/>
      <c r="D80" s="296"/>
      <c r="E80" s="296"/>
      <c r="F80" s="296"/>
      <c r="G80" s="296"/>
      <c r="H80" s="296"/>
      <c r="I80" s="296"/>
      <c r="J80" s="296"/>
    </row>
    <row r="82" spans="1:10">
      <c r="A82" s="297" t="s">
        <v>326</v>
      </c>
      <c r="B82" s="297"/>
      <c r="C82" s="297"/>
      <c r="D82" s="298" t="s">
        <v>318</v>
      </c>
      <c r="E82" s="283" t="s">
        <v>34</v>
      </c>
      <c r="F82" s="284"/>
      <c r="G82" s="287" t="s">
        <v>35</v>
      </c>
      <c r="H82" s="288"/>
      <c r="I82" s="291" t="s">
        <v>36</v>
      </c>
      <c r="J82" s="292"/>
    </row>
    <row r="83" spans="1:10">
      <c r="A83" s="297"/>
      <c r="B83" s="297"/>
      <c r="C83" s="297"/>
      <c r="D83" s="298"/>
      <c r="E83" s="285"/>
      <c r="F83" s="286"/>
      <c r="G83" s="289"/>
      <c r="H83" s="290"/>
      <c r="I83" s="293"/>
      <c r="J83" s="294"/>
    </row>
    <row r="84" spans="1:10">
      <c r="A84" s="299" t="s">
        <v>37</v>
      </c>
      <c r="B84" s="299"/>
      <c r="C84" s="299"/>
      <c r="D84" s="316">
        <v>10</v>
      </c>
      <c r="E84" s="16">
        <v>0</v>
      </c>
      <c r="F84" s="16">
        <v>29</v>
      </c>
      <c r="G84" s="17">
        <v>30</v>
      </c>
      <c r="H84" s="17">
        <v>58</v>
      </c>
      <c r="I84" s="18">
        <v>59</v>
      </c>
      <c r="J84" s="18">
        <v>116</v>
      </c>
    </row>
    <row r="85" spans="1:10">
      <c r="A85" s="299"/>
      <c r="B85" s="299"/>
      <c r="C85" s="299"/>
      <c r="D85" s="317"/>
      <c r="E85" s="313">
        <v>0</v>
      </c>
      <c r="F85" s="313"/>
      <c r="G85" s="314">
        <v>10</v>
      </c>
      <c r="H85" s="314"/>
      <c r="I85" s="315">
        <v>20</v>
      </c>
      <c r="J85" s="315"/>
    </row>
    <row r="86" spans="1:10">
      <c r="A86" s="299" t="s">
        <v>91</v>
      </c>
      <c r="B86" s="299"/>
      <c r="C86" s="299"/>
      <c r="D86" s="3">
        <f>'A - Ambiente di Lavoro'!Q47</f>
        <v>0</v>
      </c>
      <c r="E86" s="304"/>
      <c r="F86" s="305"/>
      <c r="G86" s="305"/>
      <c r="H86" s="305"/>
      <c r="I86" s="305"/>
      <c r="J86" s="306"/>
    </row>
    <row r="87" spans="1:10">
      <c r="A87" s="299" t="s">
        <v>315</v>
      </c>
      <c r="B87" s="299"/>
      <c r="C87" s="299"/>
      <c r="D87" s="3">
        <f>'B - Contesto del lavoro'!Q47</f>
        <v>0</v>
      </c>
      <c r="E87" s="307"/>
      <c r="F87" s="308"/>
      <c r="G87" s="308"/>
      <c r="H87" s="308"/>
      <c r="I87" s="308"/>
      <c r="J87" s="309"/>
    </row>
    <row r="88" spans="1:10" ht="29.15" customHeight="1">
      <c r="A88" s="300" t="s">
        <v>342</v>
      </c>
      <c r="B88" s="300"/>
      <c r="C88" s="300"/>
      <c r="D88" s="3">
        <f>'C5 - Coordinatori'!Q52</f>
        <v>0</v>
      </c>
      <c r="E88" s="310"/>
      <c r="F88" s="311"/>
      <c r="G88" s="311"/>
      <c r="H88" s="311"/>
      <c r="I88" s="311"/>
      <c r="J88" s="312"/>
    </row>
    <row r="89" spans="1:10">
      <c r="A89" s="301" t="s">
        <v>317</v>
      </c>
      <c r="B89" s="301"/>
      <c r="C89" s="301"/>
      <c r="D89" s="8">
        <f>D84+D86+D87+D88</f>
        <v>10</v>
      </c>
      <c r="E89" s="30">
        <v>0</v>
      </c>
      <c r="F89" s="30">
        <v>31</v>
      </c>
      <c r="G89" s="31">
        <v>32</v>
      </c>
      <c r="H89" s="31">
        <v>63</v>
      </c>
      <c r="I89" s="32">
        <v>64</v>
      </c>
      <c r="J89" s="32">
        <v>125</v>
      </c>
    </row>
    <row r="92" spans="1:10" ht="25.75">
      <c r="A92" s="14" t="s">
        <v>319</v>
      </c>
      <c r="B92" s="14" t="s">
        <v>320</v>
      </c>
      <c r="C92" s="29" t="s">
        <v>318</v>
      </c>
      <c r="D92" s="302" t="s">
        <v>321</v>
      </c>
      <c r="E92" s="302"/>
      <c r="F92" s="302"/>
      <c r="G92" s="302"/>
      <c r="H92" s="302"/>
      <c r="I92" s="302"/>
      <c r="J92" s="302"/>
    </row>
    <row r="93" spans="1:10" ht="62.15" customHeight="1">
      <c r="A93" s="19" t="s">
        <v>322</v>
      </c>
      <c r="B93" s="20" t="s">
        <v>323</v>
      </c>
      <c r="C93" s="25" t="str">
        <f>IF(D89&lt;=29, "X", "")</f>
        <v>X</v>
      </c>
      <c r="D93" s="303" t="s">
        <v>324</v>
      </c>
      <c r="E93" s="303"/>
      <c r="F93" s="303"/>
      <c r="G93" s="303"/>
      <c r="H93" s="303"/>
      <c r="I93" s="303"/>
      <c r="J93" s="303"/>
    </row>
    <row r="94" spans="1:10" ht="85" customHeight="1">
      <c r="A94" s="21" t="s">
        <v>333</v>
      </c>
      <c r="B94" s="22" t="s">
        <v>40</v>
      </c>
      <c r="C94" s="26" t="str">
        <f>IF(AND(D89&gt;=G89,D89&lt;=H89), "X", "")</f>
        <v/>
      </c>
      <c r="D94" s="282" t="s">
        <v>383</v>
      </c>
      <c r="E94" s="282"/>
      <c r="F94" s="282"/>
      <c r="G94" s="282"/>
      <c r="H94" s="282"/>
      <c r="I94" s="282"/>
      <c r="J94" s="282"/>
    </row>
    <row r="95" spans="1:10" ht="85" customHeight="1">
      <c r="A95" s="23" t="s">
        <v>325</v>
      </c>
      <c r="B95" s="24" t="s">
        <v>41</v>
      </c>
      <c r="C95" s="27" t="str">
        <f>IF(D89&gt;H89, "X", "")</f>
        <v/>
      </c>
      <c r="D95" s="295" t="s">
        <v>384</v>
      </c>
      <c r="E95" s="295"/>
      <c r="F95" s="295"/>
      <c r="G95" s="295"/>
      <c r="H95" s="295"/>
      <c r="I95" s="295"/>
      <c r="J95" s="295"/>
    </row>
  </sheetData>
  <sheetProtection algorithmName="SHA-512" hashValue="7kH+KXCBX59kbxavcA4IOww74Qo7JCPRaRWMfnp3L8oJVHuypfy5BT2+Zvcn3fJYB6Ofun1n/Jl2hQB13N7YAA==" saltValue="T8ivcZH86OcY19JP9lVHJQ==" spinCount="100000" sheet="1" objects="1" scenarios="1"/>
  <mergeCells count="102">
    <mergeCell ref="A89:C89"/>
    <mergeCell ref="D92:J92"/>
    <mergeCell ref="D93:J93"/>
    <mergeCell ref="D94:J94"/>
    <mergeCell ref="D95:J95"/>
    <mergeCell ref="A1:J1"/>
    <mergeCell ref="A2:J2"/>
    <mergeCell ref="A84:C85"/>
    <mergeCell ref="D84:D85"/>
    <mergeCell ref="E85:F85"/>
    <mergeCell ref="G85:H85"/>
    <mergeCell ref="I85:J85"/>
    <mergeCell ref="A86:C86"/>
    <mergeCell ref="E86:J88"/>
    <mergeCell ref="A87:C87"/>
    <mergeCell ref="A88:C88"/>
    <mergeCell ref="D72:J72"/>
    <mergeCell ref="D73:J73"/>
    <mergeCell ref="D74:J74"/>
    <mergeCell ref="A80:J80"/>
    <mergeCell ref="A82:C83"/>
    <mergeCell ref="D82:D83"/>
    <mergeCell ref="E82:F83"/>
    <mergeCell ref="G82:H83"/>
    <mergeCell ref="I82:J83"/>
    <mergeCell ref="A65:C65"/>
    <mergeCell ref="E65:J67"/>
    <mergeCell ref="A66:C66"/>
    <mergeCell ref="A67:C67"/>
    <mergeCell ref="A68:C68"/>
    <mergeCell ref="D71:J71"/>
    <mergeCell ref="A61:C62"/>
    <mergeCell ref="D61:D62"/>
    <mergeCell ref="E61:F62"/>
    <mergeCell ref="G61:H62"/>
    <mergeCell ref="I61:J62"/>
    <mergeCell ref="A63:C64"/>
    <mergeCell ref="D63:D64"/>
    <mergeCell ref="E64:F64"/>
    <mergeCell ref="G64:H64"/>
    <mergeCell ref="I64:J64"/>
    <mergeCell ref="A49:C49"/>
    <mergeCell ref="D52:J52"/>
    <mergeCell ref="D53:J53"/>
    <mergeCell ref="D54:J54"/>
    <mergeCell ref="D55:J55"/>
    <mergeCell ref="A59:J59"/>
    <mergeCell ref="A44:C45"/>
    <mergeCell ref="D44:D45"/>
    <mergeCell ref="E45:F45"/>
    <mergeCell ref="G45:H45"/>
    <mergeCell ref="I45:J45"/>
    <mergeCell ref="A46:C46"/>
    <mergeCell ref="E46:J48"/>
    <mergeCell ref="A47:C47"/>
    <mergeCell ref="A48:C48"/>
    <mergeCell ref="D33:J33"/>
    <mergeCell ref="D34:J34"/>
    <mergeCell ref="D35:J35"/>
    <mergeCell ref="A40:J40"/>
    <mergeCell ref="A42:C43"/>
    <mergeCell ref="D42:D43"/>
    <mergeCell ref="E42:F43"/>
    <mergeCell ref="G42:H43"/>
    <mergeCell ref="I42:J43"/>
    <mergeCell ref="A26:C26"/>
    <mergeCell ref="E26:J28"/>
    <mergeCell ref="A27:C27"/>
    <mergeCell ref="A28:C28"/>
    <mergeCell ref="A29:C29"/>
    <mergeCell ref="D32:J32"/>
    <mergeCell ref="A22:C23"/>
    <mergeCell ref="D22:D23"/>
    <mergeCell ref="E22:F23"/>
    <mergeCell ref="G22:H23"/>
    <mergeCell ref="I22:J23"/>
    <mergeCell ref="A24:C25"/>
    <mergeCell ref="D24:D25"/>
    <mergeCell ref="E25:F25"/>
    <mergeCell ref="G25:H25"/>
    <mergeCell ref="I25:J25"/>
    <mergeCell ref="D17:J17"/>
    <mergeCell ref="D18:J18"/>
    <mergeCell ref="A20:J20"/>
    <mergeCell ref="A8:C9"/>
    <mergeCell ref="D8:D9"/>
    <mergeCell ref="E9:F9"/>
    <mergeCell ref="G9:H9"/>
    <mergeCell ref="I9:J9"/>
    <mergeCell ref="A10:C10"/>
    <mergeCell ref="E10:J12"/>
    <mergeCell ref="A11:C11"/>
    <mergeCell ref="A12:C12"/>
    <mergeCell ref="A4:J4"/>
    <mergeCell ref="A6:C7"/>
    <mergeCell ref="D6:D7"/>
    <mergeCell ref="E6:F7"/>
    <mergeCell ref="G6:H7"/>
    <mergeCell ref="I6:J7"/>
    <mergeCell ref="A13:C13"/>
    <mergeCell ref="D15:J15"/>
    <mergeCell ref="D16:J16"/>
  </mergeCells>
  <printOptions gridLines="1"/>
  <pageMargins left="0.25" right="0.25" top="0.75" bottom="0.75" header="0.3" footer="0.3"/>
  <pageSetup paperSize="9" orientation="portrait" horizontalDpi="0" verticalDpi="0"/>
  <rowBreaks count="4" manualBreakCount="4">
    <brk id="19" max="16383" man="1"/>
    <brk id="39" max="16383" man="1"/>
    <brk id="58" max="16383" man="1"/>
    <brk id="7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12</vt:i4>
      </vt:variant>
    </vt:vector>
  </HeadingPairs>
  <TitlesOfParts>
    <vt:vector size="25" baseType="lpstr">
      <vt:lpstr>Istruzioni</vt:lpstr>
      <vt:lpstr>Intestazione</vt:lpstr>
      <vt:lpstr>Inserimento Dati</vt:lpstr>
      <vt:lpstr>Griglia Dati Oggettivi</vt:lpstr>
      <vt:lpstr>A - Ambiente di Lavoro</vt:lpstr>
      <vt:lpstr>B - Contesto del lavoro</vt:lpstr>
      <vt:lpstr>C1 - Insegnanti</vt:lpstr>
      <vt:lpstr>C2 - Amministrativi</vt:lpstr>
      <vt:lpstr>C3 - Ausiliari</vt:lpstr>
      <vt:lpstr>C4 - Tecnici</vt:lpstr>
      <vt:lpstr>C5 - Coordinatori</vt:lpstr>
      <vt:lpstr>Risultati 1</vt:lpstr>
      <vt:lpstr>Risultati 2</vt:lpstr>
      <vt:lpstr>'A - Ambiente di Lavoro'!Area_stampa</vt:lpstr>
      <vt:lpstr>'B - Contesto del lavoro'!Area_stampa</vt:lpstr>
      <vt:lpstr>'C1 - Insegnanti'!Area_stampa</vt:lpstr>
      <vt:lpstr>'C2 - Amministrativi'!Area_stampa</vt:lpstr>
      <vt:lpstr>'C3 - Ausiliari'!Area_stampa</vt:lpstr>
      <vt:lpstr>'C4 - Tecnici'!Area_stampa</vt:lpstr>
      <vt:lpstr>'C5 - Coordinatori'!Area_stampa</vt:lpstr>
      <vt:lpstr>'Griglia Dati Oggettivi'!Area_stampa</vt:lpstr>
      <vt:lpstr>'Inserimento Dati'!Area_stampa</vt:lpstr>
      <vt:lpstr>Intestazione!Area_stampa</vt:lpstr>
      <vt:lpstr>'Risultati 1'!Area_stampa</vt:lpstr>
      <vt:lpstr>'Risultati 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Þдםl¡ηО ...</cp:lastModifiedBy>
  <cp:lastPrinted>2023-12-11T09:17:21Z</cp:lastPrinted>
  <dcterms:created xsi:type="dcterms:W3CDTF">2023-07-17T09:45:36Z</dcterms:created>
  <dcterms:modified xsi:type="dcterms:W3CDTF">2024-01-11T23:12:37Z</dcterms:modified>
</cp:coreProperties>
</file>